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_Całka\Desktop\RADA WYDZIAŁU\RADA WYDZIAŁU\UCHWAŁY i OPINIE RW\2024\UCHWAŁY\Rada Wydziału 19.03.2024\"/>
    </mc:Choice>
  </mc:AlternateContent>
  <bookViews>
    <workbookView xWindow="0" yWindow="0" windowWidth="22872" windowHeight="9096"/>
  </bookViews>
  <sheets>
    <sheet name="Rok I ST I 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4" i="1" l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Z153" i="1"/>
  <c r="Y153" i="1"/>
  <c r="X153" i="1"/>
  <c r="X157" i="1" s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2" i="1"/>
  <c r="E151" i="1"/>
  <c r="E150" i="1"/>
  <c r="E149" i="1"/>
  <c r="E148" i="1"/>
  <c r="E147" i="1"/>
  <c r="E146" i="1"/>
  <c r="E145" i="1"/>
  <c r="E153" i="1" s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F137" i="1"/>
  <c r="E137" i="1"/>
  <c r="F136" i="1"/>
  <c r="E136" i="1"/>
  <c r="E135" i="1"/>
  <c r="E134" i="1"/>
  <c r="H133" i="1"/>
  <c r="H139" i="1" s="1"/>
  <c r="G133" i="1"/>
  <c r="E133" i="1" s="1"/>
  <c r="E139" i="1" s="1"/>
  <c r="F133" i="1"/>
  <c r="F139" i="1" s="1"/>
  <c r="H132" i="1"/>
  <c r="H138" i="1" s="1"/>
  <c r="G132" i="1"/>
  <c r="G138" i="1" s="1"/>
  <c r="F132" i="1"/>
  <c r="F138" i="1" s="1"/>
  <c r="E131" i="1"/>
  <c r="E130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F125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G124" i="1"/>
  <c r="F124" i="1"/>
  <c r="G123" i="1"/>
  <c r="E123" i="1"/>
  <c r="G122" i="1"/>
  <c r="E122" i="1"/>
  <c r="H121" i="1"/>
  <c r="G121" i="1"/>
  <c r="E121" i="1" s="1"/>
  <c r="H120" i="1"/>
  <c r="E120" i="1" s="1"/>
  <c r="G120" i="1"/>
  <c r="H119" i="1"/>
  <c r="H125" i="1" s="1"/>
  <c r="G119" i="1"/>
  <c r="E119" i="1" s="1"/>
  <c r="E125" i="1" s="1"/>
  <c r="H118" i="1"/>
  <c r="H124" i="1" s="1"/>
  <c r="G118" i="1"/>
  <c r="E118" i="1"/>
  <c r="E124" i="1" s="1"/>
  <c r="Z115" i="1"/>
  <c r="Y115" i="1"/>
  <c r="W115" i="1"/>
  <c r="W156" i="1" s="1"/>
  <c r="V115" i="1"/>
  <c r="U115" i="1"/>
  <c r="T115" i="1"/>
  <c r="S115" i="1"/>
  <c r="S156" i="1" s="1"/>
  <c r="R115" i="1"/>
  <c r="Q115" i="1"/>
  <c r="P115" i="1"/>
  <c r="O115" i="1"/>
  <c r="O156" i="1" s="1"/>
  <c r="N115" i="1"/>
  <c r="M115" i="1"/>
  <c r="L115" i="1"/>
  <c r="K115" i="1"/>
  <c r="K156" i="1" s="1"/>
  <c r="J115" i="1"/>
  <c r="I115" i="1"/>
  <c r="Z114" i="1"/>
  <c r="Y114" i="1"/>
  <c r="Y155" i="1" s="1"/>
  <c r="W114" i="1"/>
  <c r="V114" i="1"/>
  <c r="U114" i="1"/>
  <c r="U155" i="1" s="1"/>
  <c r="T114" i="1"/>
  <c r="S114" i="1"/>
  <c r="R114" i="1"/>
  <c r="Q114" i="1"/>
  <c r="Q155" i="1" s="1"/>
  <c r="P114" i="1"/>
  <c r="O114" i="1"/>
  <c r="N114" i="1"/>
  <c r="M114" i="1"/>
  <c r="M155" i="1" s="1"/>
  <c r="L114" i="1"/>
  <c r="K114" i="1"/>
  <c r="J114" i="1"/>
  <c r="I114" i="1"/>
  <c r="H113" i="1"/>
  <c r="G113" i="1"/>
  <c r="F113" i="1"/>
  <c r="E113" i="1"/>
  <c r="H112" i="1"/>
  <c r="G112" i="1"/>
  <c r="F112" i="1"/>
  <c r="E112" i="1"/>
  <c r="X111" i="1"/>
  <c r="X115" i="1" s="1"/>
  <c r="H111" i="1"/>
  <c r="G111" i="1"/>
  <c r="F111" i="1"/>
  <c r="E111" i="1" s="1"/>
  <c r="X110" i="1"/>
  <c r="X114" i="1" s="1"/>
  <c r="H110" i="1"/>
  <c r="G110" i="1"/>
  <c r="H109" i="1"/>
  <c r="G109" i="1"/>
  <c r="E109" i="1" s="1"/>
  <c r="H108" i="1"/>
  <c r="G108" i="1"/>
  <c r="E108" i="1"/>
  <c r="H107" i="1"/>
  <c r="G107" i="1"/>
  <c r="F107" i="1"/>
  <c r="E107" i="1"/>
  <c r="H106" i="1"/>
  <c r="G106" i="1"/>
  <c r="F106" i="1"/>
  <c r="E106" i="1"/>
  <c r="H105" i="1"/>
  <c r="G105" i="1"/>
  <c r="E105" i="1" s="1"/>
  <c r="H104" i="1"/>
  <c r="E104" i="1" s="1"/>
  <c r="G104" i="1"/>
  <c r="G103" i="1"/>
  <c r="E103" i="1"/>
  <c r="G102" i="1"/>
  <c r="E102" i="1"/>
  <c r="H101" i="1"/>
  <c r="G101" i="1"/>
  <c r="E101" i="1" s="1"/>
  <c r="H100" i="1"/>
  <c r="G100" i="1"/>
  <c r="E100" i="1"/>
  <c r="H99" i="1"/>
  <c r="G99" i="1"/>
  <c r="F99" i="1"/>
  <c r="F115" i="1" s="1"/>
  <c r="E99" i="1"/>
  <c r="H98" i="1"/>
  <c r="G98" i="1"/>
  <c r="F98" i="1"/>
  <c r="E98" i="1"/>
  <c r="H97" i="1"/>
  <c r="G97" i="1"/>
  <c r="E97" i="1" s="1"/>
  <c r="H96" i="1"/>
  <c r="G96" i="1"/>
  <c r="F96" i="1"/>
  <c r="H95" i="1"/>
  <c r="E95" i="1" s="1"/>
  <c r="G95" i="1"/>
  <c r="H94" i="1"/>
  <c r="G94" i="1"/>
  <c r="E94" i="1" s="1"/>
  <c r="H93" i="1"/>
  <c r="H115" i="1" s="1"/>
  <c r="G93" i="1"/>
  <c r="E93" i="1"/>
  <c r="H92" i="1"/>
  <c r="H114" i="1" s="1"/>
  <c r="G92" i="1"/>
  <c r="G114" i="1" s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9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F88" i="1"/>
  <c r="H87" i="1"/>
  <c r="E87" i="1" s="1"/>
  <c r="G87" i="1"/>
  <c r="H86" i="1"/>
  <c r="G86" i="1"/>
  <c r="E86" i="1" s="1"/>
  <c r="H85" i="1"/>
  <c r="G85" i="1"/>
  <c r="E85" i="1"/>
  <c r="H84" i="1"/>
  <c r="G84" i="1"/>
  <c r="E84" i="1" s="1"/>
  <c r="H83" i="1"/>
  <c r="E83" i="1" s="1"/>
  <c r="G83" i="1"/>
  <c r="H82" i="1"/>
  <c r="G82" i="1"/>
  <c r="E82" i="1" s="1"/>
  <c r="H81" i="1"/>
  <c r="H89" i="1" s="1"/>
  <c r="G81" i="1"/>
  <c r="G89" i="1" s="1"/>
  <c r="E81" i="1"/>
  <c r="H80" i="1"/>
  <c r="G80" i="1"/>
  <c r="G88" i="1" s="1"/>
  <c r="Z76" i="1"/>
  <c r="Y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X74" i="1"/>
  <c r="X76" i="1" s="1"/>
  <c r="H74" i="1"/>
  <c r="G74" i="1"/>
  <c r="X73" i="1"/>
  <c r="H73" i="1"/>
  <c r="G73" i="1"/>
  <c r="F73" i="1"/>
  <c r="E73" i="1" s="1"/>
  <c r="H72" i="1"/>
  <c r="G72" i="1"/>
  <c r="F72" i="1"/>
  <c r="E72" i="1" s="1"/>
  <c r="H71" i="1"/>
  <c r="G71" i="1"/>
  <c r="F71" i="1"/>
  <c r="E71" i="1" s="1"/>
  <c r="E70" i="1"/>
  <c r="E69" i="1"/>
  <c r="H68" i="1"/>
  <c r="E68" i="1" s="1"/>
  <c r="G68" i="1"/>
  <c r="H67" i="1"/>
  <c r="G67" i="1"/>
  <c r="E67" i="1" s="1"/>
  <c r="H66" i="1"/>
  <c r="G66" i="1"/>
  <c r="E66" i="1"/>
  <c r="H65" i="1"/>
  <c r="G65" i="1"/>
  <c r="F65" i="1"/>
  <c r="E65" i="1"/>
  <c r="H64" i="1"/>
  <c r="H76" i="1" s="1"/>
  <c r="G64" i="1"/>
  <c r="G76" i="1" s="1"/>
  <c r="H63" i="1"/>
  <c r="H75" i="1" s="1"/>
  <c r="G63" i="1"/>
  <c r="G75" i="1" s="1"/>
  <c r="F63" i="1"/>
  <c r="F75" i="1" s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5" i="1"/>
  <c r="E54" i="1"/>
  <c r="E53" i="1"/>
  <c r="E57" i="1" s="1"/>
  <c r="E52" i="1"/>
  <c r="E56" i="1" s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H48" i="1"/>
  <c r="G48" i="1"/>
  <c r="E48" i="1" s="1"/>
  <c r="H47" i="1"/>
  <c r="G47" i="1"/>
  <c r="E47" i="1" s="1"/>
  <c r="H46" i="1"/>
  <c r="G46" i="1"/>
  <c r="E46" i="1"/>
  <c r="H45" i="1"/>
  <c r="G45" i="1"/>
  <c r="E45" i="1"/>
  <c r="H44" i="1"/>
  <c r="G44" i="1"/>
  <c r="E44" i="1" s="1"/>
  <c r="H43" i="1"/>
  <c r="G43" i="1"/>
  <c r="E43" i="1" s="1"/>
  <c r="H42" i="1"/>
  <c r="G42" i="1"/>
  <c r="E42" i="1"/>
  <c r="H41" i="1"/>
  <c r="G41" i="1"/>
  <c r="E41" i="1"/>
  <c r="H40" i="1"/>
  <c r="G40" i="1"/>
  <c r="H39" i="1"/>
  <c r="G39" i="1"/>
  <c r="E39" i="1" s="1"/>
  <c r="H38" i="1"/>
  <c r="G38" i="1"/>
  <c r="E38" i="1"/>
  <c r="H37" i="1"/>
  <c r="G37" i="1"/>
  <c r="E37" i="1" s="1"/>
  <c r="H36" i="1"/>
  <c r="G36" i="1"/>
  <c r="E36" i="1" s="1"/>
  <c r="H35" i="1"/>
  <c r="G35" i="1"/>
  <c r="E35" i="1" s="1"/>
  <c r="H34" i="1"/>
  <c r="G34" i="1"/>
  <c r="E34" i="1"/>
  <c r="H33" i="1"/>
  <c r="G33" i="1"/>
  <c r="E33" i="1" s="1"/>
  <c r="H32" i="1"/>
  <c r="G32" i="1"/>
  <c r="E32" i="1" s="1"/>
  <c r="H31" i="1"/>
  <c r="G31" i="1"/>
  <c r="E31" i="1" s="1"/>
  <c r="H30" i="1"/>
  <c r="G30" i="1"/>
  <c r="F30" i="1"/>
  <c r="E30" i="1" s="1"/>
  <c r="H29" i="1"/>
  <c r="G29" i="1"/>
  <c r="F29" i="1"/>
  <c r="E29" i="1" s="1"/>
  <c r="H28" i="1"/>
  <c r="H50" i="1" s="1"/>
  <c r="G28" i="1"/>
  <c r="G50" i="1" s="1"/>
  <c r="F28" i="1"/>
  <c r="E28" i="1" s="1"/>
  <c r="H27" i="1"/>
  <c r="G27" i="1"/>
  <c r="G49" i="1" s="1"/>
  <c r="F27" i="1"/>
  <c r="E27" i="1" s="1"/>
  <c r="Z22" i="1"/>
  <c r="Z156" i="1" s="1"/>
  <c r="Y22" i="1"/>
  <c r="Y156" i="1" s="1"/>
  <c r="X22" i="1"/>
  <c r="X156" i="1" s="1"/>
  <c r="X158" i="1" s="1"/>
  <c r="W22" i="1"/>
  <c r="V22" i="1"/>
  <c r="V156" i="1" s="1"/>
  <c r="U22" i="1"/>
  <c r="U156" i="1" s="1"/>
  <c r="U158" i="1" s="1"/>
  <c r="T22" i="1"/>
  <c r="T156" i="1" s="1"/>
  <c r="S22" i="1"/>
  <c r="R22" i="1"/>
  <c r="R156" i="1" s="1"/>
  <c r="Q22" i="1"/>
  <c r="Q156" i="1" s="1"/>
  <c r="P22" i="1"/>
  <c r="P156" i="1" s="1"/>
  <c r="O22" i="1"/>
  <c r="N22" i="1"/>
  <c r="N156" i="1" s="1"/>
  <c r="M22" i="1"/>
  <c r="M156" i="1" s="1"/>
  <c r="L22" i="1"/>
  <c r="L156" i="1" s="1"/>
  <c r="L158" i="1" s="1"/>
  <c r="K22" i="1"/>
  <c r="J22" i="1"/>
  <c r="J156" i="1" s="1"/>
  <c r="I22" i="1"/>
  <c r="H22" i="1"/>
  <c r="H156" i="1" s="1"/>
  <c r="Z21" i="1"/>
  <c r="Z155" i="1" s="1"/>
  <c r="Y21" i="1"/>
  <c r="X21" i="1"/>
  <c r="X155" i="1" s="1"/>
  <c r="W21" i="1"/>
  <c r="W155" i="1" s="1"/>
  <c r="V21" i="1"/>
  <c r="V155" i="1" s="1"/>
  <c r="U21" i="1"/>
  <c r="T21" i="1"/>
  <c r="T155" i="1" s="1"/>
  <c r="S21" i="1"/>
  <c r="S155" i="1" s="1"/>
  <c r="R21" i="1"/>
  <c r="R155" i="1" s="1"/>
  <c r="R157" i="1" s="1"/>
  <c r="Q21" i="1"/>
  <c r="P21" i="1"/>
  <c r="P155" i="1" s="1"/>
  <c r="O21" i="1"/>
  <c r="O155" i="1" s="1"/>
  <c r="O157" i="1" s="1"/>
  <c r="N21" i="1"/>
  <c r="N155" i="1" s="1"/>
  <c r="M21" i="1"/>
  <c r="L21" i="1"/>
  <c r="L155" i="1" s="1"/>
  <c r="K21" i="1"/>
  <c r="K155" i="1" s="1"/>
  <c r="J21" i="1"/>
  <c r="J155" i="1" s="1"/>
  <c r="I21" i="1"/>
  <c r="H20" i="1"/>
  <c r="G20" i="1"/>
  <c r="F20" i="1"/>
  <c r="E20" i="1" s="1"/>
  <c r="H19" i="1"/>
  <c r="G19" i="1"/>
  <c r="F19" i="1"/>
  <c r="E19" i="1" s="1"/>
  <c r="H18" i="1"/>
  <c r="G18" i="1"/>
  <c r="E18" i="1"/>
  <c r="H17" i="1"/>
  <c r="G17" i="1"/>
  <c r="E17" i="1"/>
  <c r="G16" i="1"/>
  <c r="E16" i="1" s="1"/>
  <c r="H15" i="1"/>
  <c r="G15" i="1"/>
  <c r="E15" i="1"/>
  <c r="H14" i="1"/>
  <c r="G14" i="1"/>
  <c r="F14" i="1"/>
  <c r="E14" i="1"/>
  <c r="H13" i="1"/>
  <c r="G13" i="1"/>
  <c r="F13" i="1"/>
  <c r="E13" i="1"/>
  <c r="H12" i="1"/>
  <c r="G12" i="1"/>
  <c r="G22" i="1" s="1"/>
  <c r="F12" i="1"/>
  <c r="F22" i="1" s="1"/>
  <c r="E12" i="1"/>
  <c r="H11" i="1"/>
  <c r="H21" i="1" s="1"/>
  <c r="H155" i="1" s="1"/>
  <c r="G11" i="1"/>
  <c r="G21" i="1" s="1"/>
  <c r="G155" i="1" s="1"/>
  <c r="F11" i="1"/>
  <c r="E11" i="1"/>
  <c r="E40" i="1" l="1"/>
  <c r="E49" i="1"/>
  <c r="I156" i="1"/>
  <c r="I158" i="1" s="1"/>
  <c r="I155" i="1"/>
  <c r="G156" i="1"/>
  <c r="L157" i="1"/>
  <c r="E115" i="1"/>
  <c r="O158" i="1"/>
  <c r="E21" i="1"/>
  <c r="E22" i="1"/>
  <c r="R158" i="1"/>
  <c r="E50" i="1"/>
  <c r="I157" i="1"/>
  <c r="U157" i="1"/>
  <c r="E89" i="1"/>
  <c r="E138" i="1"/>
  <c r="E63" i="1"/>
  <c r="E75" i="1" s="1"/>
  <c r="E64" i="1"/>
  <c r="F74" i="1"/>
  <c r="E74" i="1" s="1"/>
  <c r="E80" i="1"/>
  <c r="E88" i="1" s="1"/>
  <c r="E92" i="1"/>
  <c r="E96" i="1"/>
  <c r="F21" i="1"/>
  <c r="G139" i="1"/>
  <c r="F49" i="1"/>
  <c r="E132" i="1"/>
  <c r="F50" i="1"/>
  <c r="G115" i="1"/>
  <c r="G125" i="1"/>
  <c r="F110" i="1"/>
  <c r="E110" i="1" s="1"/>
  <c r="F155" i="1" l="1"/>
  <c r="F114" i="1"/>
  <c r="E114" i="1"/>
  <c r="E155" i="1" s="1"/>
  <c r="F76" i="1"/>
  <c r="F156" i="1" s="1"/>
  <c r="E76" i="1"/>
  <c r="E156" i="1" s="1"/>
</calcChain>
</file>

<file path=xl/sharedStrings.xml><?xml version="1.0" encoding="utf-8"?>
<sst xmlns="http://schemas.openxmlformats.org/spreadsheetml/2006/main" count="410" uniqueCount="161">
  <si>
    <t>Akademia Wychowania Fizycznego w Katowicach</t>
  </si>
  <si>
    <t>Kierunek: ODNOWA BIOLOGICZNA</t>
  </si>
  <si>
    <t>STUDIA STACJONARNE</t>
  </si>
  <si>
    <t>studia pierwszego stopnia</t>
  </si>
  <si>
    <t>Czas trwania studiów: 6 semestrów</t>
  </si>
  <si>
    <t>Symbol</t>
  </si>
  <si>
    <t>Grupa zajęć/Moduły</t>
  </si>
  <si>
    <t>Forma zaliczenia</t>
  </si>
  <si>
    <t>Godzin/ECTS</t>
  </si>
  <si>
    <t>Razem</t>
  </si>
  <si>
    <t>W tym</t>
  </si>
  <si>
    <t>I ROK</t>
  </si>
  <si>
    <t>II ROK</t>
  </si>
  <si>
    <t>III ROK</t>
  </si>
  <si>
    <t>Wykłady</t>
  </si>
  <si>
    <t>ćwiczenia</t>
  </si>
  <si>
    <t>Praca własna</t>
  </si>
  <si>
    <t>semestr 1</t>
  </si>
  <si>
    <t>semestr 2</t>
  </si>
  <si>
    <t>semestr 3</t>
  </si>
  <si>
    <t>semestr 4</t>
  </si>
  <si>
    <t>semestr 5</t>
  </si>
  <si>
    <t>semestr 6</t>
  </si>
  <si>
    <t>wykład</t>
  </si>
  <si>
    <t xml:space="preserve">ćwiczenia </t>
  </si>
  <si>
    <t>praca własna</t>
  </si>
  <si>
    <t>A</t>
  </si>
  <si>
    <t>A. GRUPA ZAJĘĆ OGÓLNOAKADEMICKICH (ZO)</t>
  </si>
  <si>
    <t>ZO1</t>
  </si>
  <si>
    <t xml:space="preserve">Język obcy w naukach biologicznych </t>
  </si>
  <si>
    <t>Z</t>
  </si>
  <si>
    <t>godzin</t>
  </si>
  <si>
    <t>ECTS</t>
  </si>
  <si>
    <t>ZO2</t>
  </si>
  <si>
    <t>Wychowanie fizyczne</t>
  </si>
  <si>
    <t>ZO3</t>
  </si>
  <si>
    <t>Technologia informacyjna z elementami nauczania na odległość</t>
  </si>
  <si>
    <t>ZO4</t>
  </si>
  <si>
    <t>Socjologia</t>
  </si>
  <si>
    <t>ZO5</t>
  </si>
  <si>
    <t xml:space="preserve">Pomoc przedmedyczna </t>
  </si>
  <si>
    <t>RAZEM A:</t>
  </si>
  <si>
    <t>GODZIN</t>
  </si>
  <si>
    <t>B</t>
  </si>
  <si>
    <t>B. GRUPA ZAJĘĆ PODSTAWOWYCH (ZP)</t>
  </si>
  <si>
    <t xml:space="preserve">1B. Moduł zajęć fizjologiczno-medycznych w odnowie biologicznej </t>
  </si>
  <si>
    <t>ZP1</t>
  </si>
  <si>
    <t xml:space="preserve">Anatomia prawidłowa człowieka </t>
  </si>
  <si>
    <t>Z/E</t>
  </si>
  <si>
    <t>ZP2</t>
  </si>
  <si>
    <t>Anatomia funkcjonalna</t>
  </si>
  <si>
    <t>ZP3</t>
  </si>
  <si>
    <t>Fizjologia ogólna</t>
  </si>
  <si>
    <t>ZP4</t>
  </si>
  <si>
    <t>Fizjologia  wysiłku fizycznego i sportu</t>
  </si>
  <si>
    <t>ZP5</t>
  </si>
  <si>
    <t xml:space="preserve">Regeneracja i odnowa biologiczna </t>
  </si>
  <si>
    <t>ZP6</t>
  </si>
  <si>
    <t>Biologia medyczna</t>
  </si>
  <si>
    <t>ZP7</t>
  </si>
  <si>
    <t xml:space="preserve">Biochemia  </t>
  </si>
  <si>
    <t>ZP8</t>
  </si>
  <si>
    <t xml:space="preserve">Farmakologia
</t>
  </si>
  <si>
    <t>ZP9</t>
  </si>
  <si>
    <t>Patologia ogólna</t>
  </si>
  <si>
    <t>ZP10</t>
  </si>
  <si>
    <t xml:space="preserve">Bioetyka
</t>
  </si>
  <si>
    <t>ZP11</t>
  </si>
  <si>
    <t>Podstawy biomechaniki i ergonomia</t>
  </si>
  <si>
    <t>RAZEM 1B:</t>
  </si>
  <si>
    <t>2B. MODUŁ: Zajęć prawno-ekonomicznych</t>
  </si>
  <si>
    <t>ZP12</t>
  </si>
  <si>
    <t xml:space="preserve">Zarządzanie i marketing usług w odnowie biologicznej </t>
  </si>
  <si>
    <t>ZP13</t>
  </si>
  <si>
    <t>Podstawy prawa w naukach o zdrowiu</t>
  </si>
  <si>
    <t>RAZEM 2B:</t>
  </si>
  <si>
    <t>C</t>
  </si>
  <si>
    <t>C. GRUPA ZAJĘĆ PRAKTYCZNO - KIERUNKOWYCH (ZK)</t>
  </si>
  <si>
    <t>1C. MODUŁ: Środki medyczno-biologiczne odnowy biologicznej</t>
  </si>
  <si>
    <t>ZK1</t>
  </si>
  <si>
    <t xml:space="preserve">Teoretyczne i praktyczne podstawy odnowy biologicznej </t>
  </si>
  <si>
    <t>ZK2</t>
  </si>
  <si>
    <t xml:space="preserve">Masaż w odnowie biologicznej </t>
  </si>
  <si>
    <t>ZK3</t>
  </si>
  <si>
    <t xml:space="preserve">Drenaż limfatyczny w odnowie biologicznej </t>
  </si>
  <si>
    <t>ZK4</t>
  </si>
  <si>
    <t xml:space="preserve">Balneoklimatologia i czynniki fizykalne w odnowie biologicznej </t>
  </si>
  <si>
    <t>ZK5</t>
  </si>
  <si>
    <t xml:space="preserve">Periodyzacja i programowanie odnowy biologicznej w sporcie </t>
  </si>
  <si>
    <t>ZK6</t>
  </si>
  <si>
    <t>Medycyna sportowa, prewencja urazów w sporcie</t>
  </si>
  <si>
    <t>RAZEM 1C:</t>
  </si>
  <si>
    <t>2C. MODUŁ: Środki psychologiczne i pedagogiczne  w odnowie biologicznej</t>
  </si>
  <si>
    <t>ZK7</t>
  </si>
  <si>
    <t xml:space="preserve">Techniki relaksacyjne w odnowie biologicznej </t>
  </si>
  <si>
    <t>ZK8</t>
  </si>
  <si>
    <t xml:space="preserve">Środki psychologiczne w  odnowie biologicznej </t>
  </si>
  <si>
    <t>ZK9</t>
  </si>
  <si>
    <t xml:space="preserve">Podstawy odnowy psychosomatycznej </t>
  </si>
  <si>
    <t>ZK10</t>
  </si>
  <si>
    <t xml:space="preserve">Środki pedagogiczne w odnowie biologicznej  </t>
  </si>
  <si>
    <t>RAZEM 2C:</t>
  </si>
  <si>
    <t xml:space="preserve">3C. MODUŁ: Środki specjalne w odnowie biologicznej </t>
  </si>
  <si>
    <t>ZK11</t>
  </si>
  <si>
    <t>Diagnostyka funkcjonalna w odnowie biologicznej</t>
  </si>
  <si>
    <t>ZK12</t>
  </si>
  <si>
    <t xml:space="preserve">Metody specjalne w odnowie biologicznej </t>
  </si>
  <si>
    <t>ZK13</t>
  </si>
  <si>
    <t>Kinezyprofilaktyka</t>
  </si>
  <si>
    <t>ZK14</t>
  </si>
  <si>
    <t>Ćwiczenia w wodzie w profilaktyce</t>
  </si>
  <si>
    <t>ZK15</t>
  </si>
  <si>
    <t>Trening funkcjonalny</t>
  </si>
  <si>
    <t>ZK16</t>
  </si>
  <si>
    <t xml:space="preserve">Trening zdrowotny
</t>
  </si>
  <si>
    <t>ZK17</t>
  </si>
  <si>
    <t xml:space="preserve">Trening sportowy </t>
  </si>
  <si>
    <t>ZK18</t>
  </si>
  <si>
    <t>Kształcenie ruchowe i metodyka 
nauczania ruchu</t>
  </si>
  <si>
    <t>ZK19</t>
  </si>
  <si>
    <t>Profilaktyka i promocja zdrowia</t>
  </si>
  <si>
    <t>ZK20</t>
  </si>
  <si>
    <t xml:space="preserve">Sprężenia zwrotne w odnowie biologicznej </t>
  </si>
  <si>
    <t>ZK21</t>
  </si>
  <si>
    <t xml:space="preserve">Przygotowanie motoryczne </t>
  </si>
  <si>
    <t>RAZEM 3C:</t>
  </si>
  <si>
    <t>4C. MODUŁ: Żywienie i suplementacja</t>
  </si>
  <si>
    <t>ZK22</t>
  </si>
  <si>
    <t>Żywieniowe wspomaganie regeneracji</t>
  </si>
  <si>
    <t>ZK23</t>
  </si>
  <si>
    <t>Suplementacja w sporcie</t>
  </si>
  <si>
    <t>ZK24</t>
  </si>
  <si>
    <t>Rola żywienia i suplementacji w wybranych chorobach cywilizacyjnych</t>
  </si>
  <si>
    <t>RAZEM 4C:</t>
  </si>
  <si>
    <t>Lp.</t>
  </si>
  <si>
    <t xml:space="preserve">D. Grupa Zajęć:  DO WYBORU* </t>
  </si>
  <si>
    <t>Ćwiczenia</t>
  </si>
  <si>
    <t>do Modułu 1B: Środki medyczno-biologiczne odnowy biologicznej</t>
  </si>
  <si>
    <t>do Modułu 2B: Zagadnienia prawno-ekonomiczne</t>
  </si>
  <si>
    <t xml:space="preserve">do Modułu 3C: Środki specjalne w odnowie biologicznej </t>
  </si>
  <si>
    <t xml:space="preserve">do Modułu 4C: Żywienie i suplementacja </t>
  </si>
  <si>
    <t>RAZEM D:</t>
  </si>
  <si>
    <t>E. Grupa zajęć: PRAKTYKI (PR)</t>
  </si>
  <si>
    <t>PR1</t>
  </si>
  <si>
    <t>Praktyka I wdrożeniowa</t>
  </si>
  <si>
    <t>zal</t>
  </si>
  <si>
    <t>PR2</t>
  </si>
  <si>
    <t xml:space="preserve">Praktyka II w ośrodkach rekreacji i odnowy biologicznej </t>
  </si>
  <si>
    <t>PR3</t>
  </si>
  <si>
    <t xml:space="preserve">Praktyka III w ośrodkach rekreacji i odnowy biologicznej </t>
  </si>
  <si>
    <t>PR4</t>
  </si>
  <si>
    <t xml:space="preserve">Praktyka IV w ośrodkach i klubach sportowych </t>
  </si>
  <si>
    <t>RAZEM E:</t>
  </si>
  <si>
    <t>RAZEM GRUPY ZAJĘĆ (A+B+C+D+E)</t>
  </si>
  <si>
    <t>RAZEM ROCZNIE</t>
  </si>
  <si>
    <r>
      <rPr>
        <sz val="14"/>
        <color theme="1"/>
        <rFont val="Ebrima"/>
        <charset val="238"/>
      </rPr>
      <t>*</t>
    </r>
    <r>
      <rPr>
        <sz val="14"/>
        <color theme="1"/>
        <rFont val="Arial AC"/>
        <charset val="238"/>
      </rPr>
      <t>do Modułów 1B Student wybiera  trzy zajęcia w sem. 3 oraz dwa zajęcia w sem. 4 i 5 i 6  zgodnie z ofertą Uczelni</t>
    </r>
  </si>
  <si>
    <r>
      <rPr>
        <sz val="14"/>
        <color theme="1"/>
        <rFont val="Ebrima"/>
        <charset val="238"/>
      </rPr>
      <t>*</t>
    </r>
    <r>
      <rPr>
        <sz val="14"/>
        <color theme="1"/>
        <rFont val="Arial AC"/>
        <charset val="238"/>
      </rPr>
      <t>do Modułów 2B  Student wybiera  dwa zajęcia w sem. 2 i 3 zgodnie z ofertą Uczelni</t>
    </r>
  </si>
  <si>
    <r>
      <rPr>
        <sz val="14"/>
        <color theme="1"/>
        <rFont val="Ebrima"/>
        <charset val="238"/>
      </rPr>
      <t>*</t>
    </r>
    <r>
      <rPr>
        <sz val="14"/>
        <color theme="1"/>
        <rFont val="Arial AC"/>
        <charset val="238"/>
      </rPr>
      <t>do Modułów 3C Student wybiera  dwa zajęcia w sem. 3 i 4 i 6 oraz trzy zajęcia w sem. 5 zgodnie z ofertą Uczelni</t>
    </r>
  </si>
  <si>
    <r>
      <rPr>
        <sz val="14"/>
        <color theme="1"/>
        <rFont val="Ebrima"/>
        <charset val="238"/>
      </rPr>
      <t>*</t>
    </r>
    <r>
      <rPr>
        <sz val="14"/>
        <color theme="1"/>
        <rFont val="Arial AC"/>
        <charset val="238"/>
      </rPr>
      <t>do Modułów 4C Student wybiera  dwa zajęcia w sem. 5 i 6  zgodnie z ofertą Uczelni</t>
    </r>
  </si>
  <si>
    <t>Zatwierdzony w 2023 r.</t>
  </si>
  <si>
    <t>Załacznik nr 1 do uchwały nr RWF - 1/III/2024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</si>
</sst>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38"/>
      <scheme val="minor"/>
    </font>
    <font>
      <b/>
      <sz val="12"/>
      <name val="Arial AC"/>
      <charset val="238"/>
    </font>
    <font>
      <sz val="12"/>
      <name val="Arial AC"/>
      <charset val="238"/>
    </font>
    <font>
      <sz val="12"/>
      <color indexed="10"/>
      <name val="Arial AC"/>
      <charset val="238"/>
    </font>
    <font>
      <sz val="12"/>
      <color theme="0" tint="-0.14999847407452621"/>
      <name val="Arial AC"/>
      <charset val="238"/>
    </font>
    <font>
      <sz val="11"/>
      <name val="Arial"/>
      <family val="2"/>
      <charset val="238"/>
    </font>
    <font>
      <b/>
      <sz val="10"/>
      <name val="Arial AC"/>
      <charset val="238"/>
    </font>
    <font>
      <sz val="11"/>
      <color theme="1"/>
      <name val="Arial AC"/>
      <charset val="238"/>
    </font>
    <font>
      <b/>
      <sz val="20"/>
      <name val="Arial AC"/>
      <charset val="238"/>
    </font>
    <font>
      <sz val="10"/>
      <name val="Arial AC"/>
      <charset val="238"/>
    </font>
    <font>
      <i/>
      <sz val="12"/>
      <name val="Arial AC"/>
      <charset val="238"/>
    </font>
    <font>
      <b/>
      <sz val="10"/>
      <color theme="1"/>
      <name val="Arial AC"/>
      <charset val="238"/>
    </font>
    <font>
      <sz val="12"/>
      <color theme="1"/>
      <name val="Arial AC"/>
      <charset val="238"/>
    </font>
    <font>
      <sz val="10"/>
      <color theme="1"/>
      <name val="Arial AC"/>
      <charset val="238"/>
    </font>
    <font>
      <b/>
      <sz val="12"/>
      <color theme="1"/>
      <name val="Arial AC"/>
      <charset val="238"/>
    </font>
    <font>
      <sz val="10"/>
      <color rgb="FFFF0000"/>
      <name val="Arial AC"/>
      <charset val="238"/>
    </font>
    <font>
      <sz val="14"/>
      <color theme="1"/>
      <name val="Arial AC"/>
      <charset val="238"/>
    </font>
    <font>
      <sz val="14"/>
      <color theme="1"/>
      <name val="Ebrima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theme="0" tint="-0.14999847407452621"/>
      </right>
      <top style="double">
        <color indexed="64"/>
      </top>
      <bottom style="double">
        <color indexed="64"/>
      </bottom>
      <diagonal/>
    </border>
    <border>
      <left style="thin">
        <color theme="0" tint="-0.14999847407452621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/>
      <diagonal/>
    </border>
    <border>
      <left style="thin">
        <color rgb="FF000000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theme="0" tint="-0.1499984740745262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theme="0" tint="-0.14996795556505021"/>
      </right>
      <top style="double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/>
      <diagonal/>
    </border>
    <border>
      <left/>
      <right style="thin">
        <color theme="0" tint="-0.14999847407452621"/>
      </right>
      <top style="double">
        <color indexed="64"/>
      </top>
      <bottom style="double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double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indexed="64"/>
      </left>
      <right/>
      <top style="thin">
        <color theme="0" tint="-0.14999847407452621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theme="0" tint="-0.14999847407452621"/>
      </right>
      <top style="double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theme="0" tint="-0.14999847407452621"/>
      </left>
      <right/>
      <top style="double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theme="0" tint="-0.14999847407452621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 style="double">
        <color indexed="64"/>
      </bottom>
      <diagonal/>
    </border>
    <border>
      <left style="thin">
        <color theme="0" tint="-0.14990691854609822"/>
      </left>
      <right style="thin">
        <color theme="0" tint="-0.14999847407452621"/>
      </right>
      <top style="double">
        <color indexed="64"/>
      </top>
      <bottom style="double">
        <color indexed="64"/>
      </bottom>
      <diagonal/>
    </border>
    <border diagonalUp="1">
      <left style="double">
        <color theme="0" tint="-0.14996795556505021"/>
      </left>
      <right/>
      <top style="medium">
        <color indexed="64"/>
      </top>
      <bottom/>
      <diagonal style="thin">
        <color theme="0" tint="-0.14996795556505021"/>
      </diagonal>
    </border>
    <border diagonalUp="1">
      <left/>
      <right style="double">
        <color indexed="64"/>
      </right>
      <top style="medium">
        <color indexed="64"/>
      </top>
      <bottom/>
      <diagonal style="thin">
        <color theme="0" tint="-0.14996795556505021"/>
      </diagonal>
    </border>
    <border diagonalUp="1">
      <left style="double">
        <color theme="0" tint="-0.14996795556505021"/>
      </left>
      <right/>
      <top/>
      <bottom style="double">
        <color indexed="64"/>
      </bottom>
      <diagonal style="thin">
        <color theme="0" tint="-0.14996795556505021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theme="0" tint="-0.14996795556505021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0" xfId="0" applyFont="1"/>
    <xf numFmtId="0" fontId="9" fillId="0" borderId="23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textRotation="90" wrapText="1"/>
    </xf>
    <xf numFmtId="0" fontId="9" fillId="3" borderId="13" xfId="0" applyFont="1" applyFill="1" applyBorder="1" applyAlignment="1">
      <alignment horizontal="center" vertical="center" textRotation="90"/>
    </xf>
    <xf numFmtId="0" fontId="9" fillId="3" borderId="11" xfId="0" applyFont="1" applyFill="1" applyBorder="1" applyAlignment="1">
      <alignment horizontal="center" vertical="center" textRotation="90" wrapText="1"/>
    </xf>
    <xf numFmtId="0" fontId="9" fillId="3" borderId="26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 textRotation="90"/>
    </xf>
    <xf numFmtId="0" fontId="9" fillId="3" borderId="0" xfId="0" applyFont="1" applyFill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 textRotation="90"/>
    </xf>
    <xf numFmtId="0" fontId="9" fillId="3" borderId="19" xfId="0" applyFont="1" applyFill="1" applyBorder="1" applyAlignment="1">
      <alignment horizontal="center" vertical="center" textRotation="90"/>
    </xf>
    <xf numFmtId="0" fontId="9" fillId="3" borderId="22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 textRotation="90"/>
    </xf>
    <xf numFmtId="0" fontId="9" fillId="3" borderId="27" xfId="0" applyFont="1" applyFill="1" applyBorder="1" applyAlignment="1">
      <alignment horizontal="center" vertical="center" textRotation="90"/>
    </xf>
    <xf numFmtId="0" fontId="9" fillId="3" borderId="28" xfId="0" applyFont="1" applyFill="1" applyBorder="1" applyAlignment="1">
      <alignment horizontal="center" vertical="center" textRotation="90"/>
    </xf>
    <xf numFmtId="0" fontId="13" fillId="0" borderId="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6" xfId="0" applyFont="1" applyBorder="1"/>
    <xf numFmtId="0" fontId="13" fillId="0" borderId="47" xfId="0" applyFont="1" applyBorder="1"/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2" xfId="0" applyFont="1" applyBorder="1"/>
    <xf numFmtId="0" fontId="13" fillId="0" borderId="34" xfId="0" applyFont="1" applyBorder="1"/>
    <xf numFmtId="0" fontId="13" fillId="2" borderId="53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4" borderId="70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left" vertical="center"/>
    </xf>
    <xf numFmtId="0" fontId="13" fillId="4" borderId="72" xfId="0" applyFont="1" applyFill="1" applyBorder="1" applyAlignment="1">
      <alignment horizontal="center" vertical="center" wrapText="1"/>
    </xf>
    <xf numFmtId="0" fontId="13" fillId="4" borderId="72" xfId="0" applyFont="1" applyFill="1" applyBorder="1" applyAlignment="1">
      <alignment horizontal="center" vertical="center"/>
    </xf>
    <xf numFmtId="0" fontId="13" fillId="4" borderId="73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1" fillId="0" borderId="71" xfId="0" applyFont="1" applyBorder="1" applyAlignment="1">
      <alignment horizontal="left" vertical="center"/>
    </xf>
    <xf numFmtId="0" fontId="13" fillId="0" borderId="72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0" borderId="49" xfId="0" applyFont="1" applyBorder="1"/>
    <xf numFmtId="0" fontId="13" fillId="0" borderId="78" xfId="0" applyFont="1" applyBorder="1"/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3" xfId="0" applyFont="1" applyBorder="1"/>
    <xf numFmtId="0" fontId="13" fillId="0" borderId="0" xfId="0" applyFont="1"/>
    <xf numFmtId="0" fontId="13" fillId="0" borderId="79" xfId="0" applyFont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0" borderId="45" xfId="0" applyFont="1" applyBorder="1"/>
    <xf numFmtId="0" fontId="14" fillId="0" borderId="0" xfId="0" applyFont="1"/>
    <xf numFmtId="0" fontId="13" fillId="0" borderId="70" xfId="0" applyFont="1" applyBorder="1" applyAlignment="1">
      <alignment horizontal="center" vertical="center"/>
    </xf>
    <xf numFmtId="0" fontId="11" fillId="0" borderId="74" xfId="0" applyFont="1" applyBorder="1" applyAlignment="1">
      <alignment horizontal="left" vertical="center"/>
    </xf>
    <xf numFmtId="0" fontId="13" fillId="0" borderId="71" xfId="0" applyFont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2" fillId="0" borderId="0" xfId="0" applyFont="1" applyBorder="1"/>
    <xf numFmtId="0" fontId="13" fillId="0" borderId="57" xfId="0" applyFont="1" applyBorder="1"/>
    <xf numFmtId="0" fontId="13" fillId="0" borderId="56" xfId="0" applyFont="1" applyBorder="1"/>
    <xf numFmtId="0" fontId="13" fillId="0" borderId="58" xfId="0" applyFont="1" applyBorder="1"/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/>
    <xf numFmtId="0" fontId="13" fillId="0" borderId="13" xfId="0" applyFont="1" applyBorder="1"/>
    <xf numFmtId="0" fontId="13" fillId="0" borderId="11" xfId="0" applyFont="1" applyBorder="1"/>
    <xf numFmtId="0" fontId="11" fillId="0" borderId="69" xfId="0" applyFont="1" applyBorder="1" applyAlignment="1">
      <alignment horizontal="right" vertical="center"/>
    </xf>
    <xf numFmtId="0" fontId="13" fillId="0" borderId="6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3" fillId="3" borderId="83" xfId="0" applyFont="1" applyFill="1" applyBorder="1" applyAlignment="1">
      <alignment horizontal="center" vertical="center"/>
    </xf>
    <xf numFmtId="0" fontId="13" fillId="4" borderId="72" xfId="0" applyFont="1" applyFill="1" applyBorder="1" applyAlignment="1">
      <alignment horizontal="left" vertical="center"/>
    </xf>
    <xf numFmtId="0" fontId="13" fillId="0" borderId="83" xfId="0" applyFont="1" applyBorder="1" applyAlignment="1">
      <alignment horizontal="center" vertical="center"/>
    </xf>
    <xf numFmtId="0" fontId="11" fillId="0" borderId="72" xfId="0" applyFont="1" applyBorder="1" applyAlignment="1">
      <alignment horizontal="left" vertical="center"/>
    </xf>
    <xf numFmtId="0" fontId="13" fillId="0" borderId="84" xfId="0" applyFont="1" applyBorder="1"/>
    <xf numFmtId="0" fontId="13" fillId="0" borderId="85" xfId="0" applyFont="1" applyBorder="1"/>
    <xf numFmtId="0" fontId="13" fillId="0" borderId="37" xfId="0" applyFont="1" applyBorder="1"/>
    <xf numFmtId="0" fontId="13" fillId="0" borderId="38" xfId="0" applyFont="1" applyBorder="1"/>
    <xf numFmtId="0" fontId="13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left" vertical="center"/>
    </xf>
    <xf numFmtId="0" fontId="13" fillId="0" borderId="89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/>
    </xf>
    <xf numFmtId="0" fontId="13" fillId="2" borderId="90" xfId="0" applyFont="1" applyFill="1" applyBorder="1" applyAlignment="1">
      <alignment horizontal="center" vertical="center"/>
    </xf>
    <xf numFmtId="0" fontId="12" fillId="0" borderId="91" xfId="0" applyFont="1" applyBorder="1"/>
    <xf numFmtId="0" fontId="12" fillId="0" borderId="92" xfId="0" applyFont="1" applyBorder="1"/>
    <xf numFmtId="0" fontId="7" fillId="0" borderId="92" xfId="0" applyFont="1" applyBorder="1"/>
    <xf numFmtId="0" fontId="0" fillId="0" borderId="92" xfId="0" applyBorder="1"/>
    <xf numFmtId="0" fontId="12" fillId="0" borderId="93" xfId="0" applyFont="1" applyBorder="1"/>
    <xf numFmtId="0" fontId="13" fillId="2" borderId="33" xfId="0" applyFont="1" applyFill="1" applyBorder="1" applyAlignment="1">
      <alignment horizontal="center" vertical="center"/>
    </xf>
    <xf numFmtId="0" fontId="12" fillId="0" borderId="94" xfId="0" applyFont="1" applyBorder="1"/>
    <xf numFmtId="0" fontId="13" fillId="0" borderId="49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8" xfId="0" applyFont="1" applyBorder="1" applyAlignment="1">
      <alignment horizontal="left" vertical="center"/>
    </xf>
    <xf numFmtId="0" fontId="13" fillId="0" borderId="99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0" fontId="13" fillId="2" borderId="74" xfId="0" applyFont="1" applyFill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2" fillId="0" borderId="101" xfId="0" applyFont="1" applyBorder="1"/>
    <xf numFmtId="0" fontId="13" fillId="0" borderId="102" xfId="0" applyFont="1" applyFill="1" applyBorder="1"/>
    <xf numFmtId="0" fontId="13" fillId="0" borderId="85" xfId="0" applyFont="1" applyFill="1" applyBorder="1"/>
    <xf numFmtId="0" fontId="13" fillId="0" borderId="56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/>
    </xf>
    <xf numFmtId="0" fontId="11" fillId="0" borderId="74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1" fillId="0" borderId="74" xfId="0" applyFont="1" applyBorder="1" applyAlignment="1">
      <alignment horizontal="left" vertical="top"/>
    </xf>
    <xf numFmtId="0" fontId="15" fillId="0" borderId="74" xfId="0" applyFont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3" fillId="0" borderId="115" xfId="0" applyFont="1" applyBorder="1" applyAlignment="1">
      <alignment horizontal="center" vertical="center" textRotation="90"/>
    </xf>
    <xf numFmtId="0" fontId="13" fillId="0" borderId="116" xfId="0" applyFont="1" applyBorder="1" applyAlignment="1">
      <alignment horizontal="center" vertical="center" textRotation="90"/>
    </xf>
    <xf numFmtId="0" fontId="13" fillId="0" borderId="117" xfId="0" applyFont="1" applyBorder="1" applyAlignment="1">
      <alignment horizontal="center" vertical="center" textRotation="90"/>
    </xf>
    <xf numFmtId="0" fontId="13" fillId="0" borderId="118" xfId="0" applyFont="1" applyBorder="1" applyAlignment="1">
      <alignment horizontal="center" vertical="center" textRotation="90"/>
    </xf>
    <xf numFmtId="0" fontId="13" fillId="0" borderId="119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120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8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69" xfId="0" applyFont="1" applyBorder="1" applyAlignment="1" applyProtection="1">
      <alignment horizontal="right" vertical="center"/>
      <protection hidden="1"/>
    </xf>
    <xf numFmtId="0" fontId="11" fillId="0" borderId="69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2" borderId="121" xfId="0" applyFont="1" applyFill="1" applyBorder="1" applyAlignment="1" applyProtection="1">
      <alignment horizontal="center" vertical="center"/>
      <protection hidden="1"/>
    </xf>
    <xf numFmtId="0" fontId="13" fillId="0" borderId="6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" borderId="115" xfId="0" applyFont="1" applyFill="1" applyBorder="1" applyAlignment="1">
      <alignment horizontal="center" vertical="center" textRotation="90"/>
    </xf>
    <xf numFmtId="0" fontId="13" fillId="2" borderId="116" xfId="0" applyFont="1" applyFill="1" applyBorder="1" applyAlignment="1">
      <alignment horizontal="center" vertical="center" textRotation="90"/>
    </xf>
    <xf numFmtId="0" fontId="13" fillId="0" borderId="122" xfId="0" applyFont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100" xfId="0" applyFont="1" applyBorder="1" applyAlignment="1" applyProtection="1">
      <alignment horizontal="right" vertical="center"/>
      <protection hidden="1"/>
    </xf>
    <xf numFmtId="0" fontId="13" fillId="0" borderId="69" xfId="0" applyFont="1" applyBorder="1"/>
    <xf numFmtId="0" fontId="11" fillId="2" borderId="83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59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right" vertical="center" wrapText="1"/>
    </xf>
    <xf numFmtId="0" fontId="13" fillId="0" borderId="84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 wrapText="1"/>
    </xf>
    <xf numFmtId="0" fontId="11" fillId="0" borderId="125" xfId="0" applyFont="1" applyBorder="1" applyAlignment="1" applyProtection="1">
      <alignment horizontal="right" vertical="center"/>
      <protection hidden="1"/>
    </xf>
    <xf numFmtId="0" fontId="11" fillId="0" borderId="126" xfId="0" applyFont="1" applyBorder="1" applyAlignment="1" applyProtection="1">
      <alignment horizontal="right" vertical="center"/>
      <protection hidden="1"/>
    </xf>
    <xf numFmtId="0" fontId="11" fillId="0" borderId="25" xfId="0" applyFont="1" applyBorder="1" applyAlignment="1" applyProtection="1">
      <alignment horizontal="right" vertical="center"/>
      <protection hidden="1"/>
    </xf>
    <xf numFmtId="0" fontId="11" fillId="0" borderId="80" xfId="0" applyFont="1" applyBorder="1" applyAlignment="1" applyProtection="1">
      <alignment horizontal="right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3" fillId="2" borderId="59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4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1" fillId="0" borderId="63" xfId="0" applyFont="1" applyBorder="1" applyAlignment="1" applyProtection="1">
      <alignment horizontal="right" vertical="center"/>
      <protection hidden="1"/>
    </xf>
    <xf numFmtId="0" fontId="11" fillId="0" borderId="64" xfId="0" applyFont="1" applyBorder="1" applyAlignment="1" applyProtection="1">
      <alignment horizontal="right" vertical="center"/>
      <protection hidden="1"/>
    </xf>
    <xf numFmtId="0" fontId="11" fillId="0" borderId="66" xfId="0" applyFont="1" applyBorder="1" applyAlignment="1" applyProtection="1">
      <alignment horizontal="right" vertical="center"/>
      <protection hidden="1"/>
    </xf>
    <xf numFmtId="0" fontId="11" fillId="0" borderId="67" xfId="0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1" fillId="0" borderId="111" xfId="0" applyFont="1" applyBorder="1" applyAlignment="1">
      <alignment horizontal="right" vertical="center"/>
    </xf>
    <xf numFmtId="0" fontId="11" fillId="0" borderId="112" xfId="0" applyFont="1" applyBorder="1" applyAlignment="1">
      <alignment horizontal="right" vertical="center"/>
    </xf>
    <xf numFmtId="0" fontId="11" fillId="0" borderId="113" xfId="0" applyFont="1" applyBorder="1" applyAlignment="1">
      <alignment horizontal="right" vertical="center"/>
    </xf>
    <xf numFmtId="0" fontId="11" fillId="0" borderId="114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6" fillId="0" borderId="103" xfId="0" applyFont="1" applyBorder="1" applyAlignment="1">
      <alignment horizontal="right" vertical="center" wrapText="1"/>
    </xf>
    <xf numFmtId="0" fontId="6" fillId="0" borderId="64" xfId="0" applyFont="1" applyBorder="1" applyAlignment="1">
      <alignment horizontal="right" vertical="center" wrapText="1"/>
    </xf>
    <xf numFmtId="0" fontId="6" fillId="0" borderId="105" xfId="0" applyFont="1" applyBorder="1" applyAlignment="1">
      <alignment horizontal="right" vertical="center" wrapText="1"/>
    </xf>
    <xf numFmtId="0" fontId="6" fillId="0" borderId="67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right" vertical="center"/>
    </xf>
    <xf numFmtId="0" fontId="13" fillId="0" borderId="80" xfId="0" applyFont="1" applyBorder="1" applyAlignment="1">
      <alignment horizontal="right" vertical="center"/>
    </xf>
    <xf numFmtId="0" fontId="13" fillId="0" borderId="66" xfId="0" applyFont="1" applyBorder="1" applyAlignment="1">
      <alignment horizontal="right" vertical="center"/>
    </xf>
    <xf numFmtId="0" fontId="13" fillId="0" borderId="67" xfId="0" applyFont="1" applyBorder="1" applyAlignment="1">
      <alignment horizontal="right" vertical="center"/>
    </xf>
    <xf numFmtId="0" fontId="13" fillId="0" borderId="4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0" fontId="11" fillId="0" borderId="67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right" vertical="center"/>
    </xf>
    <xf numFmtId="0" fontId="11" fillId="0" borderId="68" xfId="0" applyFont="1" applyBorder="1" applyAlignment="1">
      <alignment horizontal="right" vertical="center"/>
    </xf>
    <xf numFmtId="0" fontId="13" fillId="0" borderId="6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82" xfId="0" applyFont="1" applyBorder="1" applyAlignment="1">
      <alignment vertical="center" wrapText="1"/>
    </xf>
    <xf numFmtId="0" fontId="13" fillId="0" borderId="79" xfId="0" applyFont="1" applyBorder="1" applyAlignment="1">
      <alignment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0"/>
  <sheetViews>
    <sheetView tabSelected="1" topLeftCell="A16" zoomScale="89" zoomScaleNormal="89" workbookViewId="0">
      <selection activeCell="N44" sqref="N44"/>
    </sheetView>
  </sheetViews>
  <sheetFormatPr defaultRowHeight="14.4"/>
  <cols>
    <col min="2" max="2" width="33.88671875" customWidth="1"/>
    <col min="3" max="3" width="5.88671875" customWidth="1"/>
    <col min="4" max="5" width="9.33203125" customWidth="1"/>
    <col min="9" max="26" width="5.6640625" customWidth="1"/>
  </cols>
  <sheetData>
    <row r="1" spans="1:29" ht="17.399999999999999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  <c r="K1" s="2"/>
      <c r="L1" s="2"/>
      <c r="M1" s="5"/>
      <c r="N1" s="6"/>
      <c r="O1" s="7"/>
      <c r="P1" s="7"/>
      <c r="Q1" s="7"/>
      <c r="R1" s="8"/>
      <c r="S1" s="277" t="s">
        <v>160</v>
      </c>
      <c r="T1" s="277"/>
      <c r="U1" s="277"/>
      <c r="V1" s="277"/>
      <c r="W1" s="277"/>
      <c r="X1" s="277"/>
      <c r="Y1" s="277"/>
      <c r="Z1" s="277"/>
      <c r="AA1" s="9"/>
      <c r="AB1" s="10"/>
      <c r="AC1" s="10"/>
    </row>
    <row r="2" spans="1:29" ht="24.6">
      <c r="A2" s="398" t="s">
        <v>1</v>
      </c>
      <c r="B2" s="398"/>
      <c r="C2" s="4"/>
      <c r="D2" s="398"/>
      <c r="E2" s="398"/>
      <c r="F2" s="398"/>
      <c r="G2" s="398"/>
      <c r="H2" s="2"/>
      <c r="I2" s="2"/>
      <c r="J2" s="2"/>
      <c r="K2" s="2"/>
      <c r="L2" s="2"/>
      <c r="M2" s="5"/>
      <c r="N2" s="399"/>
      <c r="O2" s="399"/>
      <c r="P2" s="399"/>
      <c r="Q2" s="399"/>
      <c r="R2" s="399"/>
      <c r="S2" s="399"/>
      <c r="T2" s="400"/>
      <c r="U2" s="400"/>
      <c r="V2" s="400"/>
      <c r="W2" s="400"/>
      <c r="X2" s="400"/>
      <c r="Y2" s="400"/>
      <c r="Z2" s="400"/>
      <c r="AA2" s="400"/>
      <c r="AB2" s="11"/>
      <c r="AC2" s="11"/>
    </row>
    <row r="3" spans="1:29" ht="15" customHeight="1">
      <c r="A3" s="12"/>
      <c r="B3" s="12"/>
      <c r="C3" s="4"/>
      <c r="D3" s="401" t="s">
        <v>2</v>
      </c>
      <c r="E3" s="401"/>
      <c r="F3" s="401"/>
      <c r="G3" s="12"/>
      <c r="H3" s="2"/>
      <c r="I3" s="2"/>
      <c r="J3" s="2"/>
      <c r="K3" s="2"/>
      <c r="L3" s="2"/>
      <c r="M3" s="5"/>
      <c r="N3" s="6"/>
      <c r="O3" s="7"/>
      <c r="P3" s="7"/>
      <c r="Q3" s="7"/>
      <c r="R3" s="8"/>
      <c r="S3" s="8"/>
      <c r="T3" s="8"/>
      <c r="U3" s="8"/>
      <c r="V3" s="8"/>
      <c r="W3" s="8"/>
      <c r="X3" s="2"/>
      <c r="Y3" s="2"/>
      <c r="Z3" s="2"/>
      <c r="AA3" s="10"/>
      <c r="AB3" s="10"/>
      <c r="AC3" s="10"/>
    </row>
    <row r="4" spans="1:29" ht="15" customHeight="1">
      <c r="A4" s="12"/>
      <c r="B4" s="12"/>
      <c r="C4" s="4"/>
      <c r="D4" s="398" t="s">
        <v>3</v>
      </c>
      <c r="E4" s="398"/>
      <c r="F4" s="398"/>
      <c r="G4" s="398"/>
      <c r="H4" s="2"/>
      <c r="I4" s="2"/>
      <c r="J4" s="2"/>
      <c r="K4" s="2"/>
      <c r="L4" s="2"/>
      <c r="M4" s="5"/>
      <c r="N4" s="6"/>
      <c r="O4" s="7"/>
      <c r="P4" s="7"/>
      <c r="Q4" s="7"/>
      <c r="R4" s="8"/>
      <c r="S4" s="8"/>
      <c r="T4" s="8"/>
      <c r="U4" s="8"/>
      <c r="V4" s="8"/>
      <c r="W4" s="276" t="s">
        <v>159</v>
      </c>
      <c r="X4" s="276"/>
      <c r="Y4" s="276"/>
      <c r="Z4" s="276"/>
      <c r="AA4" s="10"/>
      <c r="AB4" s="10"/>
      <c r="AC4" s="10"/>
    </row>
    <row r="5" spans="1:29" ht="15.6">
      <c r="A5" s="402"/>
      <c r="B5" s="402"/>
      <c r="C5" s="13"/>
      <c r="D5" s="403" t="s">
        <v>4</v>
      </c>
      <c r="E5" s="403"/>
      <c r="F5" s="403"/>
      <c r="G5" s="403"/>
      <c r="H5" s="2"/>
      <c r="I5" s="404"/>
      <c r="J5" s="404"/>
      <c r="K5" s="404"/>
      <c r="L5" s="404"/>
      <c r="M5" s="404"/>
      <c r="N5" s="14"/>
      <c r="O5" s="7"/>
      <c r="P5" s="7"/>
      <c r="Q5" s="7"/>
      <c r="R5" s="8"/>
      <c r="S5" s="8"/>
      <c r="T5" s="8"/>
      <c r="U5" s="8"/>
      <c r="V5" s="8"/>
      <c r="W5" s="8"/>
      <c r="X5" s="2"/>
      <c r="Y5" s="2"/>
      <c r="Z5" s="2"/>
      <c r="AA5" s="10"/>
      <c r="AB5" s="10"/>
      <c r="AC5" s="10"/>
    </row>
    <row r="6" spans="1:29" ht="16.2" thickBot="1">
      <c r="A6" s="1"/>
      <c r="B6" s="2"/>
      <c r="C6" s="3"/>
      <c r="D6" s="3"/>
      <c r="E6" s="2"/>
      <c r="F6" s="2"/>
      <c r="G6" s="2"/>
      <c r="H6" s="2"/>
      <c r="I6" s="2"/>
      <c r="J6" s="2"/>
      <c r="K6" s="2"/>
      <c r="L6" s="2"/>
      <c r="M6" s="5"/>
      <c r="N6" s="15"/>
      <c r="O6" s="16"/>
      <c r="P6" s="16"/>
      <c r="Q6" s="16"/>
      <c r="R6" s="17"/>
      <c r="S6" s="2"/>
      <c r="T6" s="2"/>
      <c r="U6" s="2"/>
      <c r="V6" s="2"/>
      <c r="W6" s="2"/>
      <c r="X6" s="2"/>
      <c r="Y6" s="2"/>
      <c r="Z6" s="2"/>
      <c r="AA6" s="10"/>
      <c r="AB6" s="10"/>
      <c r="AC6" s="10"/>
    </row>
    <row r="7" spans="1:29" ht="16.2" thickTop="1">
      <c r="A7" s="405" t="s">
        <v>5</v>
      </c>
      <c r="B7" s="408" t="s">
        <v>6</v>
      </c>
      <c r="C7" s="411" t="s">
        <v>7</v>
      </c>
      <c r="D7" s="412" t="s">
        <v>8</v>
      </c>
      <c r="E7" s="415" t="s">
        <v>9</v>
      </c>
      <c r="F7" s="417" t="s">
        <v>10</v>
      </c>
      <c r="G7" s="418"/>
      <c r="H7" s="419"/>
      <c r="I7" s="420" t="s">
        <v>11</v>
      </c>
      <c r="J7" s="421"/>
      <c r="K7" s="421"/>
      <c r="L7" s="421"/>
      <c r="M7" s="421"/>
      <c r="N7" s="325"/>
      <c r="O7" s="420" t="s">
        <v>12</v>
      </c>
      <c r="P7" s="421"/>
      <c r="Q7" s="421"/>
      <c r="R7" s="421"/>
      <c r="S7" s="421"/>
      <c r="T7" s="325"/>
      <c r="U7" s="420" t="s">
        <v>13</v>
      </c>
      <c r="V7" s="421"/>
      <c r="W7" s="421"/>
      <c r="X7" s="421"/>
      <c r="Y7" s="421"/>
      <c r="Z7" s="422"/>
      <c r="AA7" s="18"/>
      <c r="AB7" s="18"/>
      <c r="AC7" s="10"/>
    </row>
    <row r="8" spans="1:29" ht="16.95" customHeight="1" thickBot="1">
      <c r="A8" s="406"/>
      <c r="B8" s="409"/>
      <c r="C8" s="355"/>
      <c r="D8" s="413"/>
      <c r="E8" s="416"/>
      <c r="F8" s="391" t="s">
        <v>14</v>
      </c>
      <c r="G8" s="391" t="s">
        <v>15</v>
      </c>
      <c r="H8" s="393" t="s">
        <v>16</v>
      </c>
      <c r="I8" s="388" t="s">
        <v>17</v>
      </c>
      <c r="J8" s="388"/>
      <c r="K8" s="311"/>
      <c r="L8" s="387" t="s">
        <v>18</v>
      </c>
      <c r="M8" s="388"/>
      <c r="N8" s="311"/>
      <c r="O8" s="395" t="s">
        <v>19</v>
      </c>
      <c r="P8" s="396"/>
      <c r="Q8" s="314"/>
      <c r="R8" s="387" t="s">
        <v>20</v>
      </c>
      <c r="S8" s="388"/>
      <c r="T8" s="311"/>
      <c r="U8" s="387" t="s">
        <v>21</v>
      </c>
      <c r="V8" s="388"/>
      <c r="W8" s="311"/>
      <c r="X8" s="387" t="s">
        <v>22</v>
      </c>
      <c r="Y8" s="388"/>
      <c r="Z8" s="389"/>
      <c r="AA8" s="18"/>
      <c r="AB8" s="18"/>
      <c r="AC8" s="10"/>
    </row>
    <row r="9" spans="1:29" ht="65.400000000000006" customHeight="1" thickBot="1">
      <c r="A9" s="407"/>
      <c r="B9" s="410"/>
      <c r="C9" s="356"/>
      <c r="D9" s="414"/>
      <c r="E9" s="392"/>
      <c r="F9" s="392"/>
      <c r="G9" s="392"/>
      <c r="H9" s="394"/>
      <c r="I9" s="19" t="s">
        <v>23</v>
      </c>
      <c r="J9" s="20" t="s">
        <v>24</v>
      </c>
      <c r="K9" s="19" t="s">
        <v>25</v>
      </c>
      <c r="L9" s="21" t="s">
        <v>23</v>
      </c>
      <c r="M9" s="20" t="s">
        <v>24</v>
      </c>
      <c r="N9" s="19" t="s">
        <v>25</v>
      </c>
      <c r="O9" s="21" t="s">
        <v>23</v>
      </c>
      <c r="P9" s="20" t="s">
        <v>24</v>
      </c>
      <c r="Q9" s="19" t="s">
        <v>25</v>
      </c>
      <c r="R9" s="21" t="s">
        <v>23</v>
      </c>
      <c r="S9" s="20" t="s">
        <v>24</v>
      </c>
      <c r="T9" s="19" t="s">
        <v>25</v>
      </c>
      <c r="U9" s="21" t="s">
        <v>23</v>
      </c>
      <c r="V9" s="20" t="s">
        <v>24</v>
      </c>
      <c r="W9" s="19" t="s">
        <v>25</v>
      </c>
      <c r="X9" s="21" t="s">
        <v>23</v>
      </c>
      <c r="Y9" s="20" t="s">
        <v>24</v>
      </c>
      <c r="Z9" s="22" t="s">
        <v>25</v>
      </c>
      <c r="AA9" s="18"/>
      <c r="AB9" s="18"/>
      <c r="AC9" s="10"/>
    </row>
    <row r="10" spans="1:29" ht="14.4" customHeight="1" thickTop="1" thickBot="1">
      <c r="A10" s="23" t="s">
        <v>26</v>
      </c>
      <c r="B10" s="24" t="s">
        <v>27</v>
      </c>
      <c r="C10" s="25"/>
      <c r="D10" s="26"/>
      <c r="E10" s="27"/>
      <c r="F10" s="27"/>
      <c r="G10" s="27"/>
      <c r="H10" s="28"/>
      <c r="I10" s="29"/>
      <c r="J10" s="27"/>
      <c r="K10" s="30"/>
      <c r="L10" s="29"/>
      <c r="M10" s="27"/>
      <c r="N10" s="30"/>
      <c r="O10" s="29"/>
      <c r="P10" s="27"/>
      <c r="Q10" s="31"/>
      <c r="R10" s="32"/>
      <c r="S10" s="27"/>
      <c r="T10" s="31"/>
      <c r="U10" s="33"/>
      <c r="V10" s="34"/>
      <c r="W10" s="35"/>
      <c r="X10" s="33"/>
      <c r="Y10" s="36"/>
      <c r="Z10" s="37"/>
      <c r="AA10" s="18"/>
      <c r="AB10" s="18"/>
      <c r="AC10" s="10"/>
    </row>
    <row r="11" spans="1:29" ht="14.4" customHeight="1" thickTop="1">
      <c r="A11" s="338" t="s">
        <v>28</v>
      </c>
      <c r="B11" s="390" t="s">
        <v>29</v>
      </c>
      <c r="C11" s="354" t="s">
        <v>30</v>
      </c>
      <c r="D11" s="38" t="s">
        <v>31</v>
      </c>
      <c r="E11" s="39">
        <f t="shared" ref="E11:E20" si="0">SUM(F11:H11)</f>
        <v>91</v>
      </c>
      <c r="F11" s="39">
        <f>SUM(I11+L11+O11+R11+U11+X11)</f>
        <v>0</v>
      </c>
      <c r="G11" s="39">
        <f t="shared" ref="G11:H20" si="1">SUM(J11,M11)</f>
        <v>52</v>
      </c>
      <c r="H11" s="40">
        <f t="shared" si="1"/>
        <v>39</v>
      </c>
      <c r="I11" s="41"/>
      <c r="J11" s="39">
        <v>26</v>
      </c>
      <c r="K11" s="40">
        <v>26</v>
      </c>
      <c r="L11" s="41"/>
      <c r="M11" s="39">
        <v>26</v>
      </c>
      <c r="N11" s="40">
        <v>13</v>
      </c>
      <c r="O11" s="42"/>
      <c r="P11" s="43"/>
      <c r="Q11" s="44"/>
      <c r="R11" s="45"/>
      <c r="S11" s="39"/>
      <c r="T11" s="40"/>
      <c r="U11" s="45"/>
      <c r="V11" s="39"/>
      <c r="W11" s="40"/>
      <c r="X11" s="45"/>
      <c r="Y11" s="46"/>
      <c r="Z11" s="40"/>
      <c r="AA11" s="18"/>
      <c r="AB11" s="18"/>
      <c r="AC11" s="10"/>
    </row>
    <row r="12" spans="1:29" ht="14.4" customHeight="1" thickBot="1">
      <c r="A12" s="358"/>
      <c r="B12" s="346"/>
      <c r="C12" s="372"/>
      <c r="D12" s="47" t="s">
        <v>32</v>
      </c>
      <c r="E12" s="48">
        <f t="shared" si="0"/>
        <v>3.5</v>
      </c>
      <c r="F12" s="48">
        <f>SUM(I12+L12+O12+R12+U12+X12)</f>
        <v>0</v>
      </c>
      <c r="G12" s="48">
        <f t="shared" si="1"/>
        <v>2</v>
      </c>
      <c r="H12" s="49">
        <f t="shared" si="1"/>
        <v>1.5</v>
      </c>
      <c r="I12" s="50"/>
      <c r="J12" s="48">
        <v>1</v>
      </c>
      <c r="K12" s="49">
        <v>1</v>
      </c>
      <c r="L12" s="50"/>
      <c r="M12" s="48">
        <v>1</v>
      </c>
      <c r="N12" s="49">
        <v>0.5</v>
      </c>
      <c r="O12" s="51"/>
      <c r="P12" s="52"/>
      <c r="Q12" s="53"/>
      <c r="R12" s="54"/>
      <c r="S12" s="48"/>
      <c r="T12" s="49"/>
      <c r="U12" s="54"/>
      <c r="V12" s="48"/>
      <c r="W12" s="49"/>
      <c r="X12" s="54"/>
      <c r="Y12" s="55"/>
      <c r="Z12" s="49"/>
      <c r="AA12" s="18"/>
      <c r="AB12" s="18"/>
      <c r="AC12" s="10"/>
    </row>
    <row r="13" spans="1:29" ht="14.4" customHeight="1">
      <c r="A13" s="357" t="s">
        <v>33</v>
      </c>
      <c r="B13" s="345" t="s">
        <v>34</v>
      </c>
      <c r="C13" s="295" t="s">
        <v>30</v>
      </c>
      <c r="D13" s="56" t="s">
        <v>31</v>
      </c>
      <c r="E13" s="57">
        <f t="shared" si="0"/>
        <v>60</v>
      </c>
      <c r="F13" s="57">
        <f>SUM(I13+L13+O13+R13+U13+X13)</f>
        <v>0</v>
      </c>
      <c r="G13" s="57">
        <f t="shared" si="1"/>
        <v>60</v>
      </c>
      <c r="H13" s="58">
        <f t="shared" si="1"/>
        <v>0</v>
      </c>
      <c r="I13" s="59"/>
      <c r="J13" s="57">
        <v>30</v>
      </c>
      <c r="K13" s="58"/>
      <c r="L13" s="59"/>
      <c r="M13" s="57">
        <v>30</v>
      </c>
      <c r="N13" s="58"/>
      <c r="O13" s="60"/>
      <c r="P13" s="61"/>
      <c r="Q13" s="62"/>
      <c r="R13" s="63"/>
      <c r="S13" s="57"/>
      <c r="T13" s="58"/>
      <c r="U13" s="63"/>
      <c r="V13" s="57"/>
      <c r="W13" s="58"/>
      <c r="X13" s="63"/>
      <c r="Y13" s="64"/>
      <c r="Z13" s="58"/>
      <c r="AA13" s="18"/>
      <c r="AB13" s="18"/>
      <c r="AC13" s="10"/>
    </row>
    <row r="14" spans="1:29" ht="14.4" customHeight="1" thickBot="1">
      <c r="A14" s="358"/>
      <c r="B14" s="346"/>
      <c r="C14" s="296"/>
      <c r="D14" s="47" t="s">
        <v>32</v>
      </c>
      <c r="E14" s="48">
        <f t="shared" si="0"/>
        <v>0</v>
      </c>
      <c r="F14" s="48">
        <f>SUM(I14+L14+O14+R14+U14+X14)</f>
        <v>0</v>
      </c>
      <c r="G14" s="48">
        <f t="shared" si="1"/>
        <v>0</v>
      </c>
      <c r="H14" s="65">
        <f>SUM(K14+N14+Q14+T14+W14+Z14)</f>
        <v>0</v>
      </c>
      <c r="I14" s="50"/>
      <c r="J14" s="48">
        <v>0</v>
      </c>
      <c r="K14" s="49"/>
      <c r="L14" s="50"/>
      <c r="M14" s="48">
        <v>0</v>
      </c>
      <c r="N14" s="49"/>
      <c r="O14" s="51"/>
      <c r="P14" s="52"/>
      <c r="Q14" s="53"/>
      <c r="R14" s="54"/>
      <c r="S14" s="48"/>
      <c r="T14" s="49"/>
      <c r="U14" s="54"/>
      <c r="V14" s="48"/>
      <c r="W14" s="49"/>
      <c r="X14" s="54"/>
      <c r="Y14" s="55"/>
      <c r="Z14" s="49"/>
      <c r="AA14" s="18"/>
      <c r="AB14" s="18"/>
      <c r="AC14" s="10"/>
    </row>
    <row r="15" spans="1:29" ht="14.4" customHeight="1">
      <c r="A15" s="357" t="s">
        <v>35</v>
      </c>
      <c r="B15" s="345" t="s">
        <v>36</v>
      </c>
      <c r="C15" s="295" t="s">
        <v>30</v>
      </c>
      <c r="D15" s="56" t="s">
        <v>31</v>
      </c>
      <c r="E15" s="57">
        <f t="shared" si="0"/>
        <v>52</v>
      </c>
      <c r="F15" s="57">
        <v>13</v>
      </c>
      <c r="G15" s="57">
        <f t="shared" si="1"/>
        <v>13</v>
      </c>
      <c r="H15" s="58">
        <f>SUM(K15,N15)</f>
        <v>26</v>
      </c>
      <c r="I15" s="59">
        <v>13</v>
      </c>
      <c r="J15" s="57">
        <v>13</v>
      </c>
      <c r="K15" s="58">
        <v>26</v>
      </c>
      <c r="L15" s="59"/>
      <c r="M15" s="66"/>
      <c r="N15" s="67"/>
      <c r="O15" s="60"/>
      <c r="P15" s="61"/>
      <c r="Q15" s="62"/>
      <c r="R15" s="63"/>
      <c r="S15" s="57"/>
      <c r="T15" s="58"/>
      <c r="U15" s="63"/>
      <c r="V15" s="57"/>
      <c r="W15" s="58"/>
      <c r="X15" s="63"/>
      <c r="Y15" s="64"/>
      <c r="Z15" s="58"/>
      <c r="AA15" s="18"/>
      <c r="AB15" s="18"/>
      <c r="AC15" s="10"/>
    </row>
    <row r="16" spans="1:29" ht="14.4" customHeight="1" thickBot="1">
      <c r="A16" s="358"/>
      <c r="B16" s="346"/>
      <c r="C16" s="296"/>
      <c r="D16" s="68" t="s">
        <v>32</v>
      </c>
      <c r="E16" s="48">
        <f t="shared" si="0"/>
        <v>2</v>
      </c>
      <c r="F16" s="69">
        <v>0.5</v>
      </c>
      <c r="G16" s="48">
        <f t="shared" si="1"/>
        <v>0.5</v>
      </c>
      <c r="H16" s="65">
        <v>1</v>
      </c>
      <c r="I16" s="70">
        <v>0.5</v>
      </c>
      <c r="J16" s="69">
        <v>0.5</v>
      </c>
      <c r="K16" s="65">
        <v>1</v>
      </c>
      <c r="L16" s="70"/>
      <c r="M16" s="71"/>
      <c r="N16" s="72"/>
      <c r="O16" s="73"/>
      <c r="P16" s="74"/>
      <c r="Q16" s="75"/>
      <c r="R16" s="76"/>
      <c r="S16" s="69"/>
      <c r="T16" s="65"/>
      <c r="U16" s="76"/>
      <c r="V16" s="69"/>
      <c r="W16" s="49"/>
      <c r="X16" s="54"/>
      <c r="Y16" s="55"/>
      <c r="Z16" s="49"/>
      <c r="AA16" s="18"/>
      <c r="AB16" s="18"/>
      <c r="AC16" s="10"/>
    </row>
    <row r="17" spans="1:29" ht="14.4" customHeight="1">
      <c r="A17" s="357" t="s">
        <v>37</v>
      </c>
      <c r="B17" s="345" t="s">
        <v>38</v>
      </c>
      <c r="C17" s="295" t="s">
        <v>30</v>
      </c>
      <c r="D17" s="56" t="s">
        <v>31</v>
      </c>
      <c r="E17" s="57">
        <f t="shared" si="0"/>
        <v>26</v>
      </c>
      <c r="F17" s="57">
        <v>13</v>
      </c>
      <c r="G17" s="57">
        <f t="shared" si="1"/>
        <v>0</v>
      </c>
      <c r="H17" s="58">
        <f>SUM(K17,N17)</f>
        <v>13</v>
      </c>
      <c r="I17" s="59">
        <v>13</v>
      </c>
      <c r="J17" s="57"/>
      <c r="K17" s="58">
        <v>13</v>
      </c>
      <c r="L17" s="59"/>
      <c r="M17" s="57"/>
      <c r="N17" s="58"/>
      <c r="O17" s="60"/>
      <c r="P17" s="61"/>
      <c r="Q17" s="62"/>
      <c r="R17" s="63"/>
      <c r="S17" s="57"/>
      <c r="T17" s="58"/>
      <c r="U17" s="63"/>
      <c r="V17" s="57"/>
      <c r="W17" s="58"/>
      <c r="X17" s="63"/>
      <c r="Y17" s="64"/>
      <c r="Z17" s="58"/>
      <c r="AA17" s="18"/>
      <c r="AB17" s="18"/>
      <c r="AC17" s="10"/>
    </row>
    <row r="18" spans="1:29" ht="14.4" customHeight="1" thickBot="1">
      <c r="A18" s="358"/>
      <c r="B18" s="346"/>
      <c r="C18" s="296"/>
      <c r="D18" s="47" t="s">
        <v>32</v>
      </c>
      <c r="E18" s="48">
        <f t="shared" si="0"/>
        <v>1</v>
      </c>
      <c r="F18" s="48">
        <v>0.5</v>
      </c>
      <c r="G18" s="48">
        <f t="shared" si="1"/>
        <v>0</v>
      </c>
      <c r="H18" s="65">
        <f>SUM(K18+N18+Q18+T18+W18+Z18)</f>
        <v>0.5</v>
      </c>
      <c r="I18" s="70">
        <v>0.5</v>
      </c>
      <c r="J18" s="69"/>
      <c r="K18" s="65">
        <v>0.5</v>
      </c>
      <c r="L18" s="70"/>
      <c r="M18" s="69"/>
      <c r="N18" s="65"/>
      <c r="O18" s="73"/>
      <c r="P18" s="74"/>
      <c r="Q18" s="75"/>
      <c r="R18" s="76"/>
      <c r="S18" s="69"/>
      <c r="T18" s="65"/>
      <c r="U18" s="76"/>
      <c r="V18" s="69"/>
      <c r="W18" s="65"/>
      <c r="X18" s="76"/>
      <c r="Y18" s="77"/>
      <c r="Z18" s="65"/>
      <c r="AA18" s="18"/>
      <c r="AB18" s="18"/>
      <c r="AC18" s="10"/>
    </row>
    <row r="19" spans="1:29" ht="14.4" customHeight="1">
      <c r="A19" s="357" t="s">
        <v>39</v>
      </c>
      <c r="B19" s="345" t="s">
        <v>40</v>
      </c>
      <c r="C19" s="295" t="s">
        <v>30</v>
      </c>
      <c r="D19" s="78" t="s">
        <v>31</v>
      </c>
      <c r="E19" s="79">
        <f t="shared" si="0"/>
        <v>26</v>
      </c>
      <c r="F19" s="79">
        <f>SUM(I19+L19+O19+R19+U19+X19)</f>
        <v>0</v>
      </c>
      <c r="G19" s="79">
        <f t="shared" si="1"/>
        <v>13</v>
      </c>
      <c r="H19" s="58">
        <f>SUM(K19,N19)</f>
        <v>13</v>
      </c>
      <c r="I19" s="80"/>
      <c r="J19" s="79"/>
      <c r="K19" s="81"/>
      <c r="L19" s="80"/>
      <c r="M19" s="79">
        <v>13</v>
      </c>
      <c r="N19" s="81">
        <v>13</v>
      </c>
      <c r="O19" s="82"/>
      <c r="P19" s="83"/>
      <c r="Q19" s="84"/>
      <c r="R19" s="78"/>
      <c r="S19" s="79"/>
      <c r="T19" s="81"/>
      <c r="U19" s="78"/>
      <c r="V19" s="79"/>
      <c r="W19" s="81"/>
      <c r="X19" s="78"/>
      <c r="Y19" s="85"/>
      <c r="Z19" s="81"/>
      <c r="AA19" s="18"/>
      <c r="AB19" s="18"/>
      <c r="AC19" s="10"/>
    </row>
    <row r="20" spans="1:29" ht="14.4" customHeight="1" thickBot="1">
      <c r="A20" s="358"/>
      <c r="B20" s="346"/>
      <c r="C20" s="296"/>
      <c r="D20" s="86" t="s">
        <v>32</v>
      </c>
      <c r="E20" s="87">
        <f t="shared" si="0"/>
        <v>1</v>
      </c>
      <c r="F20" s="87">
        <f>SUM(I20+L20+O20+R20+U20+X20)</f>
        <v>0</v>
      </c>
      <c r="G20" s="87">
        <f t="shared" si="1"/>
        <v>0.5</v>
      </c>
      <c r="H20" s="88">
        <f>SUM(K20+N20+Q20+T20+W20+Z20)</f>
        <v>0.5</v>
      </c>
      <c r="I20" s="89"/>
      <c r="J20" s="87"/>
      <c r="K20" s="90"/>
      <c r="L20" s="89"/>
      <c r="M20" s="87">
        <v>0.5</v>
      </c>
      <c r="N20" s="90">
        <v>0.5</v>
      </c>
      <c r="O20" s="91"/>
      <c r="P20" s="92"/>
      <c r="Q20" s="93"/>
      <c r="R20" s="86"/>
      <c r="S20" s="87"/>
      <c r="T20" s="90"/>
      <c r="U20" s="86"/>
      <c r="V20" s="87"/>
      <c r="W20" s="90"/>
      <c r="X20" s="86"/>
      <c r="Y20" s="94"/>
      <c r="Z20" s="90"/>
      <c r="AA20" s="18"/>
      <c r="AB20" s="18"/>
      <c r="AC20" s="10"/>
    </row>
    <row r="21" spans="1:29" ht="13.95" customHeight="1" thickBot="1">
      <c r="A21" s="373" t="s">
        <v>41</v>
      </c>
      <c r="B21" s="386"/>
      <c r="C21" s="371"/>
      <c r="D21" s="95" t="s">
        <v>42</v>
      </c>
      <c r="E21" s="95">
        <f t="shared" ref="E21:T22" si="2">SUM(E11,E13,E15,E17,E19)</f>
        <v>255</v>
      </c>
      <c r="F21" s="95">
        <f t="shared" si="2"/>
        <v>26</v>
      </c>
      <c r="G21" s="95">
        <f t="shared" si="2"/>
        <v>138</v>
      </c>
      <c r="H21" s="95">
        <f t="shared" si="2"/>
        <v>91</v>
      </c>
      <c r="I21" s="95">
        <f t="shared" si="2"/>
        <v>26</v>
      </c>
      <c r="J21" s="95">
        <f t="shared" si="2"/>
        <v>69</v>
      </c>
      <c r="K21" s="95">
        <f t="shared" si="2"/>
        <v>65</v>
      </c>
      <c r="L21" s="95">
        <f t="shared" si="2"/>
        <v>0</v>
      </c>
      <c r="M21" s="95">
        <f t="shared" si="2"/>
        <v>69</v>
      </c>
      <c r="N21" s="95">
        <f t="shared" si="2"/>
        <v>26</v>
      </c>
      <c r="O21" s="95">
        <f t="shared" ref="O21:T21" si="3">SUM(O11,O13,L15,O17,O19)</f>
        <v>0</v>
      </c>
      <c r="P21" s="95">
        <f t="shared" si="3"/>
        <v>0</v>
      </c>
      <c r="Q21" s="95">
        <f t="shared" si="3"/>
        <v>0</v>
      </c>
      <c r="R21" s="95">
        <f t="shared" si="3"/>
        <v>0</v>
      </c>
      <c r="S21" s="95">
        <f t="shared" si="3"/>
        <v>0</v>
      </c>
      <c r="T21" s="95">
        <f t="shared" si="3"/>
        <v>0</v>
      </c>
      <c r="U21" s="95">
        <f t="shared" ref="U21:U22" si="4">SUM(U11,U13,U15,U17,U19)</f>
        <v>0</v>
      </c>
      <c r="V21" s="95">
        <f>SUM(V11,V13,V15,V17,V19)</f>
        <v>0</v>
      </c>
      <c r="W21" s="95">
        <f>SUM(W11,W13,T15,W17,W19)</f>
        <v>0</v>
      </c>
      <c r="X21" s="95">
        <f t="shared" ref="X21:Z22" si="5">SUM(X11,X13,X15,X17,X19)</f>
        <v>0</v>
      </c>
      <c r="Y21" s="95">
        <f t="shared" si="5"/>
        <v>0</v>
      </c>
      <c r="Z21" s="95">
        <f t="shared" si="5"/>
        <v>0</v>
      </c>
      <c r="AA21" s="18"/>
      <c r="AB21" s="18"/>
      <c r="AC21" s="10"/>
    </row>
    <row r="22" spans="1:29" ht="13.95" customHeight="1" thickTop="1" thickBot="1">
      <c r="A22" s="369"/>
      <c r="B22" s="370"/>
      <c r="C22" s="356"/>
      <c r="D22" s="96" t="s">
        <v>32</v>
      </c>
      <c r="E22" s="96">
        <f t="shared" si="2"/>
        <v>7.5</v>
      </c>
      <c r="F22" s="96">
        <f t="shared" si="2"/>
        <v>1</v>
      </c>
      <c r="G22" s="96">
        <f t="shared" si="2"/>
        <v>3</v>
      </c>
      <c r="H22" s="96">
        <f t="shared" si="2"/>
        <v>3.5</v>
      </c>
      <c r="I22" s="96">
        <f t="shared" si="2"/>
        <v>1</v>
      </c>
      <c r="J22" s="96">
        <f t="shared" si="2"/>
        <v>1.5</v>
      </c>
      <c r="K22" s="96">
        <f t="shared" si="2"/>
        <v>2.5</v>
      </c>
      <c r="L22" s="96">
        <f t="shared" si="2"/>
        <v>0</v>
      </c>
      <c r="M22" s="96">
        <f t="shared" si="2"/>
        <v>1.5</v>
      </c>
      <c r="N22" s="96">
        <f t="shared" si="2"/>
        <v>1</v>
      </c>
      <c r="O22" s="96">
        <f t="shared" si="2"/>
        <v>0</v>
      </c>
      <c r="P22" s="96">
        <f t="shared" si="2"/>
        <v>0</v>
      </c>
      <c r="Q22" s="96">
        <f t="shared" si="2"/>
        <v>0</v>
      </c>
      <c r="R22" s="96">
        <f t="shared" si="2"/>
        <v>0</v>
      </c>
      <c r="S22" s="96">
        <f t="shared" si="2"/>
        <v>0</v>
      </c>
      <c r="T22" s="96">
        <f t="shared" si="2"/>
        <v>0</v>
      </c>
      <c r="U22" s="96">
        <f t="shared" si="4"/>
        <v>0</v>
      </c>
      <c r="V22" s="96">
        <f>SUM(V12,V14,V16,V18,V20)</f>
        <v>0</v>
      </c>
      <c r="W22" s="96">
        <f>SUM(W12,W14,W16,W18,W20)</f>
        <v>0</v>
      </c>
      <c r="X22" s="96">
        <f t="shared" si="5"/>
        <v>0</v>
      </c>
      <c r="Y22" s="96">
        <f t="shared" si="5"/>
        <v>0</v>
      </c>
      <c r="Z22" s="96">
        <f t="shared" si="5"/>
        <v>0</v>
      </c>
      <c r="AA22" s="18"/>
      <c r="AB22" s="18"/>
      <c r="AC22" s="10"/>
    </row>
    <row r="23" spans="1:29" ht="13.95" customHeight="1" thickTop="1">
      <c r="A23" s="97"/>
      <c r="B23" s="97"/>
      <c r="C23" s="98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18"/>
      <c r="AB23" s="18"/>
      <c r="AC23" s="10"/>
    </row>
    <row r="24" spans="1:29" ht="15.75" customHeight="1" thickBot="1">
      <c r="A24" s="97"/>
      <c r="B24" s="97"/>
      <c r="C24" s="98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8"/>
      <c r="AB24" s="18"/>
      <c r="AC24" s="10"/>
    </row>
    <row r="25" spans="1:29" ht="13.95" customHeight="1" thickTop="1" thickBot="1">
      <c r="A25" s="101" t="s">
        <v>43</v>
      </c>
      <c r="B25" s="102" t="s">
        <v>44</v>
      </c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5"/>
      <c r="AA25" s="18"/>
      <c r="AB25" s="18"/>
      <c r="AC25" s="10"/>
    </row>
    <row r="26" spans="1:29" ht="16.5" customHeight="1" thickTop="1" thickBot="1">
      <c r="A26" s="106"/>
      <c r="B26" s="107" t="s">
        <v>45</v>
      </c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10"/>
      <c r="Q26" s="110"/>
      <c r="R26" s="109"/>
      <c r="S26" s="109"/>
      <c r="T26" s="109"/>
      <c r="U26" s="109"/>
      <c r="V26" s="109"/>
      <c r="W26" s="109"/>
      <c r="X26" s="109"/>
      <c r="Y26" s="109"/>
      <c r="Z26" s="109"/>
      <c r="AA26" s="18"/>
      <c r="AB26" s="18"/>
      <c r="AC26" s="10"/>
    </row>
    <row r="27" spans="1:29" ht="14.4" customHeight="1" thickTop="1">
      <c r="A27" s="339" t="s">
        <v>46</v>
      </c>
      <c r="B27" s="359" t="s">
        <v>47</v>
      </c>
      <c r="C27" s="364" t="s">
        <v>48</v>
      </c>
      <c r="D27" s="111" t="s">
        <v>31</v>
      </c>
      <c r="E27" s="85">
        <f t="shared" ref="E27:E48" si="6">SUM(F27:H27)</f>
        <v>130</v>
      </c>
      <c r="F27" s="79">
        <f>SUM(I27+L27+O27+R27+U27+X27)</f>
        <v>26</v>
      </c>
      <c r="G27" s="79">
        <f t="shared" ref="G27:H48" si="7">SUM(J27,M27,P27,S27,V27,Y27)</f>
        <v>52</v>
      </c>
      <c r="H27" s="79">
        <f t="shared" si="7"/>
        <v>52</v>
      </c>
      <c r="I27" s="78">
        <v>13</v>
      </c>
      <c r="J27" s="79">
        <v>26</v>
      </c>
      <c r="K27" s="81">
        <v>26</v>
      </c>
      <c r="L27" s="78">
        <v>13</v>
      </c>
      <c r="M27" s="79">
        <v>26</v>
      </c>
      <c r="N27" s="81">
        <v>26</v>
      </c>
      <c r="O27" s="112"/>
      <c r="P27" s="83"/>
      <c r="Q27" s="84"/>
      <c r="R27" s="78"/>
      <c r="S27" s="79"/>
      <c r="T27" s="81"/>
      <c r="U27" s="78"/>
      <c r="V27" s="79"/>
      <c r="W27" s="81"/>
      <c r="X27" s="78"/>
      <c r="Y27" s="85"/>
      <c r="Z27" s="81"/>
      <c r="AA27" s="18"/>
      <c r="AB27" s="18"/>
      <c r="AC27" s="10"/>
    </row>
    <row r="28" spans="1:29" ht="14.4" customHeight="1" thickBot="1">
      <c r="A28" s="358"/>
      <c r="B28" s="346"/>
      <c r="C28" s="296"/>
      <c r="D28" s="47" t="s">
        <v>32</v>
      </c>
      <c r="E28" s="55">
        <f t="shared" si="6"/>
        <v>5</v>
      </c>
      <c r="F28" s="48">
        <f>SUM(I28+L28+O28+R28+U28+X28)</f>
        <v>1</v>
      </c>
      <c r="G28" s="48">
        <f t="shared" si="7"/>
        <v>2</v>
      </c>
      <c r="H28" s="49">
        <f t="shared" si="7"/>
        <v>2</v>
      </c>
      <c r="I28" s="54">
        <v>0.5</v>
      </c>
      <c r="J28" s="48">
        <v>1</v>
      </c>
      <c r="K28" s="49">
        <v>1</v>
      </c>
      <c r="L28" s="54">
        <v>0.5</v>
      </c>
      <c r="M28" s="48">
        <v>1</v>
      </c>
      <c r="N28" s="49">
        <v>1</v>
      </c>
      <c r="O28" s="113"/>
      <c r="P28" s="52"/>
      <c r="Q28" s="53"/>
      <c r="R28" s="54"/>
      <c r="S28" s="48"/>
      <c r="T28" s="49"/>
      <c r="U28" s="54"/>
      <c r="V28" s="48"/>
      <c r="W28" s="49"/>
      <c r="X28" s="54"/>
      <c r="Y28" s="55"/>
      <c r="Z28" s="49"/>
      <c r="AA28" s="18"/>
      <c r="AB28" s="18"/>
      <c r="AC28" s="10"/>
    </row>
    <row r="29" spans="1:29" ht="14.4" customHeight="1">
      <c r="A29" s="357" t="s">
        <v>49</v>
      </c>
      <c r="B29" s="345" t="s">
        <v>50</v>
      </c>
      <c r="C29" s="295" t="s">
        <v>30</v>
      </c>
      <c r="D29" s="111" t="s">
        <v>31</v>
      </c>
      <c r="E29" s="85">
        <f t="shared" si="6"/>
        <v>26</v>
      </c>
      <c r="F29" s="79">
        <f>SUM(I29+L29+O29+R29+U29+X29)</f>
        <v>0</v>
      </c>
      <c r="G29" s="57">
        <f t="shared" si="7"/>
        <v>13</v>
      </c>
      <c r="H29" s="57">
        <f t="shared" si="7"/>
        <v>13</v>
      </c>
      <c r="I29" s="78"/>
      <c r="J29" s="79"/>
      <c r="K29" s="81"/>
      <c r="L29" s="78"/>
      <c r="M29" s="79"/>
      <c r="N29" s="81"/>
      <c r="O29" s="112"/>
      <c r="P29" s="83">
        <v>13</v>
      </c>
      <c r="Q29" s="84">
        <v>13</v>
      </c>
      <c r="R29" s="78"/>
      <c r="S29" s="79"/>
      <c r="T29" s="81"/>
      <c r="U29" s="78"/>
      <c r="V29" s="79"/>
      <c r="W29" s="81"/>
      <c r="X29" s="78"/>
      <c r="Y29" s="85"/>
      <c r="Z29" s="81"/>
      <c r="AA29" s="18"/>
      <c r="AB29" s="18"/>
      <c r="AC29" s="10"/>
    </row>
    <row r="30" spans="1:29" ht="14.4" customHeight="1" thickBot="1">
      <c r="A30" s="358"/>
      <c r="B30" s="346"/>
      <c r="C30" s="296"/>
      <c r="D30" s="47" t="s">
        <v>32</v>
      </c>
      <c r="E30" s="55">
        <f t="shared" si="6"/>
        <v>1</v>
      </c>
      <c r="F30" s="69">
        <f>SUM(I30+L30+O30+R30+U30+X30)</f>
        <v>0</v>
      </c>
      <c r="G30" s="48">
        <f t="shared" si="7"/>
        <v>0.5</v>
      </c>
      <c r="H30" s="49">
        <f t="shared" si="7"/>
        <v>0.5</v>
      </c>
      <c r="I30" s="54"/>
      <c r="J30" s="48"/>
      <c r="K30" s="49"/>
      <c r="L30" s="54"/>
      <c r="M30" s="48"/>
      <c r="N30" s="49"/>
      <c r="O30" s="113"/>
      <c r="P30" s="52">
        <v>0.5</v>
      </c>
      <c r="Q30" s="53">
        <v>0.5</v>
      </c>
      <c r="R30" s="54"/>
      <c r="S30" s="48"/>
      <c r="T30" s="49"/>
      <c r="U30" s="54"/>
      <c r="V30" s="48"/>
      <c r="W30" s="49"/>
      <c r="X30" s="54"/>
      <c r="Y30" s="55"/>
      <c r="Z30" s="49"/>
      <c r="AA30" s="18"/>
      <c r="AB30" s="18"/>
      <c r="AC30" s="10"/>
    </row>
    <row r="31" spans="1:29" ht="14.4" customHeight="1">
      <c r="A31" s="339" t="s">
        <v>51</v>
      </c>
      <c r="B31" s="359" t="s">
        <v>52</v>
      </c>
      <c r="C31" s="295" t="s">
        <v>48</v>
      </c>
      <c r="D31" s="111" t="s">
        <v>31</v>
      </c>
      <c r="E31" s="85">
        <f t="shared" si="6"/>
        <v>65</v>
      </c>
      <c r="F31" s="79">
        <v>13</v>
      </c>
      <c r="G31" s="57">
        <f t="shared" si="7"/>
        <v>26</v>
      </c>
      <c r="H31" s="57">
        <f t="shared" si="7"/>
        <v>26</v>
      </c>
      <c r="I31" s="78"/>
      <c r="J31" s="79"/>
      <c r="K31" s="81"/>
      <c r="L31" s="78">
        <v>13</v>
      </c>
      <c r="M31" s="79">
        <v>26</v>
      </c>
      <c r="N31" s="81">
        <v>26</v>
      </c>
      <c r="O31" s="112"/>
      <c r="P31" s="83"/>
      <c r="Q31" s="84"/>
      <c r="R31" s="78"/>
      <c r="S31" s="79"/>
      <c r="T31" s="81"/>
      <c r="U31" s="78"/>
      <c r="V31" s="79"/>
      <c r="W31" s="81"/>
      <c r="X31" s="78"/>
      <c r="Y31" s="85"/>
      <c r="Z31" s="81"/>
      <c r="AA31" s="18"/>
      <c r="AB31" s="18"/>
      <c r="AC31" s="10"/>
    </row>
    <row r="32" spans="1:29" ht="14.4" customHeight="1" thickBot="1">
      <c r="A32" s="358"/>
      <c r="B32" s="346"/>
      <c r="C32" s="296"/>
      <c r="D32" s="47" t="s">
        <v>32</v>
      </c>
      <c r="E32" s="55">
        <f t="shared" si="6"/>
        <v>2.5</v>
      </c>
      <c r="F32" s="48">
        <v>0.5</v>
      </c>
      <c r="G32" s="48">
        <f t="shared" si="7"/>
        <v>1</v>
      </c>
      <c r="H32" s="49">
        <f t="shared" si="7"/>
        <v>1</v>
      </c>
      <c r="I32" s="54"/>
      <c r="J32" s="48"/>
      <c r="K32" s="49"/>
      <c r="L32" s="54">
        <v>0.5</v>
      </c>
      <c r="M32" s="48">
        <v>1</v>
      </c>
      <c r="N32" s="49">
        <v>1</v>
      </c>
      <c r="O32" s="113"/>
      <c r="P32" s="52"/>
      <c r="Q32" s="53"/>
      <c r="R32" s="54"/>
      <c r="S32" s="48"/>
      <c r="T32" s="49"/>
      <c r="U32" s="54"/>
      <c r="V32" s="48"/>
      <c r="W32" s="49"/>
      <c r="X32" s="54"/>
      <c r="Y32" s="55"/>
      <c r="Z32" s="49"/>
      <c r="AA32" s="18"/>
      <c r="AB32" s="18"/>
      <c r="AC32" s="10"/>
    </row>
    <row r="33" spans="1:29" ht="14.4" customHeight="1">
      <c r="A33" s="357" t="s">
        <v>53</v>
      </c>
      <c r="B33" s="384" t="s">
        <v>54</v>
      </c>
      <c r="C33" s="295" t="s">
        <v>30</v>
      </c>
      <c r="D33" s="56" t="s">
        <v>31</v>
      </c>
      <c r="E33" s="85">
        <f t="shared" si="6"/>
        <v>39</v>
      </c>
      <c r="F33" s="57">
        <v>0</v>
      </c>
      <c r="G33" s="57">
        <f t="shared" si="7"/>
        <v>26</v>
      </c>
      <c r="H33" s="57">
        <f t="shared" si="7"/>
        <v>13</v>
      </c>
      <c r="I33" s="63"/>
      <c r="J33" s="57"/>
      <c r="K33" s="58"/>
      <c r="L33" s="63"/>
      <c r="M33" s="57"/>
      <c r="N33" s="58"/>
      <c r="O33" s="63"/>
      <c r="P33" s="57">
        <v>26</v>
      </c>
      <c r="Q33" s="58">
        <v>13</v>
      </c>
      <c r="R33" s="63"/>
      <c r="S33" s="57"/>
      <c r="T33" s="58"/>
      <c r="U33" s="63"/>
      <c r="V33" s="57"/>
      <c r="W33" s="58"/>
      <c r="X33" s="63"/>
      <c r="Y33" s="64"/>
      <c r="Z33" s="58"/>
      <c r="AA33" s="18"/>
      <c r="AB33" s="18"/>
      <c r="AC33" s="10"/>
    </row>
    <row r="34" spans="1:29" ht="14.4" customHeight="1" thickBot="1">
      <c r="A34" s="358"/>
      <c r="B34" s="385"/>
      <c r="C34" s="296"/>
      <c r="D34" s="47" t="s">
        <v>32</v>
      </c>
      <c r="E34" s="55">
        <f t="shared" si="6"/>
        <v>1.5</v>
      </c>
      <c r="F34" s="48">
        <v>0</v>
      </c>
      <c r="G34" s="48">
        <f t="shared" si="7"/>
        <v>1</v>
      </c>
      <c r="H34" s="49">
        <f t="shared" si="7"/>
        <v>0.5</v>
      </c>
      <c r="I34" s="54"/>
      <c r="J34" s="48"/>
      <c r="K34" s="49"/>
      <c r="L34" s="54"/>
      <c r="M34" s="48"/>
      <c r="N34" s="49"/>
      <c r="O34" s="54"/>
      <c r="P34" s="48">
        <v>1</v>
      </c>
      <c r="Q34" s="49">
        <v>0.5</v>
      </c>
      <c r="R34" s="54"/>
      <c r="S34" s="48"/>
      <c r="T34" s="49"/>
      <c r="U34" s="54"/>
      <c r="V34" s="48"/>
      <c r="W34" s="49"/>
      <c r="X34" s="54"/>
      <c r="Y34" s="55"/>
      <c r="Z34" s="49"/>
      <c r="AA34" s="18"/>
      <c r="AB34" s="18"/>
      <c r="AC34" s="10"/>
    </row>
    <row r="35" spans="1:29" ht="14.4" customHeight="1">
      <c r="A35" s="339" t="s">
        <v>55</v>
      </c>
      <c r="B35" s="359" t="s">
        <v>56</v>
      </c>
      <c r="C35" s="295" t="s">
        <v>30</v>
      </c>
      <c r="D35" s="56" t="s">
        <v>31</v>
      </c>
      <c r="E35" s="85">
        <f t="shared" si="6"/>
        <v>52</v>
      </c>
      <c r="F35" s="79">
        <v>13</v>
      </c>
      <c r="G35" s="57">
        <f t="shared" si="7"/>
        <v>26</v>
      </c>
      <c r="H35" s="57">
        <f t="shared" si="7"/>
        <v>13</v>
      </c>
      <c r="I35" s="78"/>
      <c r="J35" s="79"/>
      <c r="K35" s="81"/>
      <c r="L35" s="78"/>
      <c r="M35" s="79"/>
      <c r="N35" s="81"/>
      <c r="O35" s="78">
        <v>13</v>
      </c>
      <c r="P35" s="79">
        <v>26</v>
      </c>
      <c r="Q35" s="81">
        <v>13</v>
      </c>
      <c r="R35" s="114"/>
      <c r="S35" s="66"/>
      <c r="T35" s="115"/>
      <c r="U35" s="78"/>
      <c r="V35" s="79"/>
      <c r="W35" s="81"/>
      <c r="X35" s="78"/>
      <c r="Y35" s="85"/>
      <c r="Z35" s="81"/>
      <c r="AA35" s="18"/>
      <c r="AB35" s="18"/>
      <c r="AC35" s="10"/>
    </row>
    <row r="36" spans="1:29" ht="14.4" customHeight="1" thickBot="1">
      <c r="A36" s="358"/>
      <c r="B36" s="346"/>
      <c r="C36" s="296"/>
      <c r="D36" s="47" t="s">
        <v>32</v>
      </c>
      <c r="E36" s="55">
        <f t="shared" si="6"/>
        <v>2</v>
      </c>
      <c r="F36" s="69">
        <v>0.5</v>
      </c>
      <c r="G36" s="48">
        <f t="shared" si="7"/>
        <v>1</v>
      </c>
      <c r="H36" s="49">
        <f t="shared" si="7"/>
        <v>0.5</v>
      </c>
      <c r="I36" s="116"/>
      <c r="J36" s="117"/>
      <c r="K36" s="88"/>
      <c r="L36" s="116"/>
      <c r="M36" s="117"/>
      <c r="N36" s="88"/>
      <c r="O36" s="76">
        <v>0.5</v>
      </c>
      <c r="P36" s="69">
        <v>1</v>
      </c>
      <c r="Q36" s="65">
        <v>0.5</v>
      </c>
      <c r="R36" s="118"/>
      <c r="S36" s="71"/>
      <c r="T36" s="119"/>
      <c r="U36" s="116"/>
      <c r="V36" s="117"/>
      <c r="W36" s="88"/>
      <c r="X36" s="116"/>
      <c r="Y36" s="120"/>
      <c r="Z36" s="88"/>
      <c r="AA36" s="18"/>
      <c r="AB36" s="18"/>
      <c r="AC36" s="10"/>
    </row>
    <row r="37" spans="1:29" ht="14.4" customHeight="1">
      <c r="A37" s="357" t="s">
        <v>57</v>
      </c>
      <c r="B37" s="345" t="s">
        <v>58</v>
      </c>
      <c r="C37" s="295" t="s">
        <v>30</v>
      </c>
      <c r="D37" s="56" t="s">
        <v>31</v>
      </c>
      <c r="E37" s="85">
        <f t="shared" si="6"/>
        <v>52</v>
      </c>
      <c r="F37" s="57">
        <v>26</v>
      </c>
      <c r="G37" s="57">
        <f t="shared" si="7"/>
        <v>0</v>
      </c>
      <c r="H37" s="57">
        <f t="shared" si="7"/>
        <v>26</v>
      </c>
      <c r="I37" s="63">
        <v>26</v>
      </c>
      <c r="J37" s="57"/>
      <c r="K37" s="58">
        <v>26</v>
      </c>
      <c r="L37" s="63"/>
      <c r="M37" s="57"/>
      <c r="N37" s="58"/>
      <c r="O37" s="121"/>
      <c r="P37" s="61"/>
      <c r="Q37" s="62"/>
      <c r="R37" s="63"/>
      <c r="S37" s="57"/>
      <c r="T37" s="58"/>
      <c r="U37" s="63"/>
      <c r="V37" s="57"/>
      <c r="W37" s="58"/>
      <c r="X37" s="63"/>
      <c r="Y37" s="64"/>
      <c r="Z37" s="58"/>
      <c r="AA37" s="18"/>
      <c r="AB37" s="18"/>
      <c r="AC37" s="10"/>
    </row>
    <row r="38" spans="1:29" ht="14.4" customHeight="1" thickBot="1">
      <c r="A38" s="358"/>
      <c r="B38" s="346"/>
      <c r="C38" s="296"/>
      <c r="D38" s="47" t="s">
        <v>32</v>
      </c>
      <c r="E38" s="55">
        <f t="shared" si="6"/>
        <v>2</v>
      </c>
      <c r="F38" s="48">
        <v>1</v>
      </c>
      <c r="G38" s="48">
        <f t="shared" si="7"/>
        <v>0</v>
      </c>
      <c r="H38" s="49">
        <f t="shared" si="7"/>
        <v>1</v>
      </c>
      <c r="I38" s="54">
        <v>1</v>
      </c>
      <c r="J38" s="48"/>
      <c r="K38" s="49">
        <v>1</v>
      </c>
      <c r="L38" s="54"/>
      <c r="M38" s="48"/>
      <c r="N38" s="49"/>
      <c r="O38" s="113"/>
      <c r="P38" s="52"/>
      <c r="Q38" s="53"/>
      <c r="R38" s="54"/>
      <c r="S38" s="48"/>
      <c r="T38" s="49"/>
      <c r="U38" s="54"/>
      <c r="V38" s="48"/>
      <c r="W38" s="49"/>
      <c r="X38" s="54"/>
      <c r="Y38" s="55"/>
      <c r="Z38" s="49"/>
      <c r="AA38" s="18"/>
      <c r="AB38" s="18"/>
      <c r="AC38" s="10"/>
    </row>
    <row r="39" spans="1:29" ht="14.4" customHeight="1">
      <c r="A39" s="339" t="s">
        <v>59</v>
      </c>
      <c r="B39" s="345" t="s">
        <v>60</v>
      </c>
      <c r="C39" s="295" t="s">
        <v>30</v>
      </c>
      <c r="D39" s="56" t="s">
        <v>31</v>
      </c>
      <c r="E39" s="85">
        <f t="shared" si="6"/>
        <v>26</v>
      </c>
      <c r="F39" s="57">
        <v>0</v>
      </c>
      <c r="G39" s="57">
        <f t="shared" si="7"/>
        <v>13</v>
      </c>
      <c r="H39" s="57">
        <f t="shared" si="7"/>
        <v>13</v>
      </c>
      <c r="I39" s="63">
        <v>13</v>
      </c>
      <c r="J39" s="57">
        <v>13</v>
      </c>
      <c r="K39" s="58">
        <v>13</v>
      </c>
      <c r="L39" s="63"/>
      <c r="M39" s="57"/>
      <c r="N39" s="58"/>
      <c r="O39" s="121"/>
      <c r="P39" s="61"/>
      <c r="Q39" s="62"/>
      <c r="R39" s="63"/>
      <c r="S39" s="57"/>
      <c r="T39" s="58"/>
      <c r="U39" s="63"/>
      <c r="V39" s="57"/>
      <c r="W39" s="58"/>
      <c r="X39" s="63"/>
      <c r="Y39" s="64"/>
      <c r="Z39" s="58"/>
      <c r="AA39" s="18"/>
      <c r="AB39" s="18"/>
      <c r="AC39" s="10"/>
    </row>
    <row r="40" spans="1:29" ht="14.4" customHeight="1" thickBot="1">
      <c r="A40" s="358"/>
      <c r="B40" s="346"/>
      <c r="C40" s="296"/>
      <c r="D40" s="47" t="s">
        <v>32</v>
      </c>
      <c r="E40" s="55">
        <f t="shared" si="6"/>
        <v>1</v>
      </c>
      <c r="F40" s="48">
        <v>0</v>
      </c>
      <c r="G40" s="48">
        <f t="shared" si="7"/>
        <v>0.5</v>
      </c>
      <c r="H40" s="49">
        <f t="shared" si="7"/>
        <v>0.5</v>
      </c>
      <c r="I40" s="54">
        <v>0.5</v>
      </c>
      <c r="J40" s="48">
        <v>0.5</v>
      </c>
      <c r="K40" s="49">
        <v>0.5</v>
      </c>
      <c r="L40" s="54"/>
      <c r="M40" s="48"/>
      <c r="N40" s="49"/>
      <c r="O40" s="113"/>
      <c r="P40" s="52"/>
      <c r="Q40" s="53"/>
      <c r="R40" s="54"/>
      <c r="S40" s="48"/>
      <c r="T40" s="49"/>
      <c r="U40" s="54"/>
      <c r="V40" s="48"/>
      <c r="W40" s="49"/>
      <c r="X40" s="54"/>
      <c r="Y40" s="55"/>
      <c r="Z40" s="49"/>
      <c r="AA40" s="18"/>
      <c r="AB40" s="18"/>
      <c r="AC40" s="10"/>
    </row>
    <row r="41" spans="1:29" ht="14.4" customHeight="1">
      <c r="A41" s="357" t="s">
        <v>61</v>
      </c>
      <c r="B41" s="345" t="s">
        <v>62</v>
      </c>
      <c r="C41" s="295" t="s">
        <v>30</v>
      </c>
      <c r="D41" s="56" t="s">
        <v>31</v>
      </c>
      <c r="E41" s="85">
        <f t="shared" si="6"/>
        <v>26</v>
      </c>
      <c r="F41" s="57">
        <v>13</v>
      </c>
      <c r="G41" s="57">
        <f t="shared" si="7"/>
        <v>0</v>
      </c>
      <c r="H41" s="57">
        <f t="shared" si="7"/>
        <v>13</v>
      </c>
      <c r="I41" s="63"/>
      <c r="J41" s="57"/>
      <c r="K41" s="58"/>
      <c r="L41" s="63"/>
      <c r="M41" s="57"/>
      <c r="N41" s="58"/>
      <c r="O41" s="121"/>
      <c r="P41" s="61"/>
      <c r="Q41" s="62"/>
      <c r="R41" s="57">
        <v>13</v>
      </c>
      <c r="S41" s="57"/>
      <c r="T41" s="58">
        <v>13</v>
      </c>
      <c r="U41" s="59"/>
      <c r="V41" s="57"/>
      <c r="W41" s="57"/>
      <c r="X41" s="63"/>
      <c r="Y41" s="64"/>
      <c r="Z41" s="58"/>
      <c r="AA41" s="18"/>
      <c r="AB41" s="18"/>
      <c r="AC41" s="10"/>
    </row>
    <row r="42" spans="1:29" ht="14.4" customHeight="1" thickBot="1">
      <c r="A42" s="358"/>
      <c r="B42" s="346"/>
      <c r="C42" s="296"/>
      <c r="D42" s="47" t="s">
        <v>32</v>
      </c>
      <c r="E42" s="55">
        <f t="shared" si="6"/>
        <v>1</v>
      </c>
      <c r="F42" s="48">
        <v>0.5</v>
      </c>
      <c r="G42" s="48">
        <f t="shared" si="7"/>
        <v>0</v>
      </c>
      <c r="H42" s="49">
        <f t="shared" si="7"/>
        <v>0.5</v>
      </c>
      <c r="I42" s="54"/>
      <c r="J42" s="48"/>
      <c r="K42" s="49"/>
      <c r="L42" s="54"/>
      <c r="M42" s="48"/>
      <c r="N42" s="49"/>
      <c r="O42" s="113"/>
      <c r="P42" s="52"/>
      <c r="Q42" s="53"/>
      <c r="R42" s="48">
        <v>0.5</v>
      </c>
      <c r="S42" s="48"/>
      <c r="T42" s="49">
        <v>0.5</v>
      </c>
      <c r="U42" s="50"/>
      <c r="V42" s="48"/>
      <c r="W42" s="48"/>
      <c r="X42" s="54"/>
      <c r="Y42" s="55"/>
      <c r="Z42" s="49"/>
      <c r="AA42" s="18"/>
      <c r="AB42" s="18"/>
      <c r="AC42" s="10"/>
    </row>
    <row r="43" spans="1:29" ht="14.4" customHeight="1">
      <c r="A43" s="339" t="s">
        <v>63</v>
      </c>
      <c r="B43" s="345" t="s">
        <v>64</v>
      </c>
      <c r="C43" s="295" t="s">
        <v>30</v>
      </c>
      <c r="D43" s="56" t="s">
        <v>31</v>
      </c>
      <c r="E43" s="85">
        <f t="shared" si="6"/>
        <v>39</v>
      </c>
      <c r="F43" s="57">
        <v>26</v>
      </c>
      <c r="G43" s="57">
        <f t="shared" si="7"/>
        <v>0</v>
      </c>
      <c r="H43" s="57">
        <f t="shared" si="7"/>
        <v>13</v>
      </c>
      <c r="I43" s="63"/>
      <c r="J43" s="57"/>
      <c r="K43" s="58"/>
      <c r="L43" s="63"/>
      <c r="M43" s="57"/>
      <c r="N43" s="58"/>
      <c r="O43" s="63">
        <v>26</v>
      </c>
      <c r="P43" s="57"/>
      <c r="Q43" s="58">
        <v>13</v>
      </c>
      <c r="R43" s="122"/>
      <c r="S43" s="66"/>
      <c r="T43" s="115"/>
      <c r="U43" s="63"/>
      <c r="V43" s="57"/>
      <c r="W43" s="58"/>
      <c r="X43" s="63"/>
      <c r="Y43" s="64"/>
      <c r="Z43" s="58"/>
      <c r="AA43" s="18"/>
      <c r="AB43" s="18"/>
      <c r="AC43" s="10"/>
    </row>
    <row r="44" spans="1:29" ht="14.4" customHeight="1" thickBot="1">
      <c r="A44" s="358"/>
      <c r="B44" s="346"/>
      <c r="C44" s="296"/>
      <c r="D44" s="47" t="s">
        <v>32</v>
      </c>
      <c r="E44" s="55">
        <f t="shared" si="6"/>
        <v>1.5</v>
      </c>
      <c r="F44" s="48">
        <v>1</v>
      </c>
      <c r="G44" s="48">
        <f t="shared" si="7"/>
        <v>0</v>
      </c>
      <c r="H44" s="49">
        <f t="shared" si="7"/>
        <v>0.5</v>
      </c>
      <c r="I44" s="54"/>
      <c r="J44" s="48"/>
      <c r="K44" s="49"/>
      <c r="L44" s="54"/>
      <c r="M44" s="48"/>
      <c r="N44" s="49"/>
      <c r="O44" s="54">
        <v>1</v>
      </c>
      <c r="P44" s="48"/>
      <c r="Q44" s="49">
        <v>0.5</v>
      </c>
      <c r="R44" s="119"/>
      <c r="S44" s="71"/>
      <c r="T44" s="119"/>
      <c r="U44" s="54"/>
      <c r="V44" s="48"/>
      <c r="W44" s="49"/>
      <c r="X44" s="54"/>
      <c r="Y44" s="55"/>
      <c r="Z44" s="49"/>
      <c r="AA44" s="18"/>
      <c r="AB44" s="18"/>
      <c r="AC44" s="10"/>
    </row>
    <row r="45" spans="1:29" ht="14.4" customHeight="1">
      <c r="A45" s="357" t="s">
        <v>65</v>
      </c>
      <c r="B45" s="345" t="s">
        <v>66</v>
      </c>
      <c r="C45" s="295" t="s">
        <v>30</v>
      </c>
      <c r="D45" s="56" t="s">
        <v>31</v>
      </c>
      <c r="E45" s="85">
        <f t="shared" si="6"/>
        <v>26</v>
      </c>
      <c r="F45" s="57">
        <v>13</v>
      </c>
      <c r="G45" s="57">
        <f t="shared" si="7"/>
        <v>0</v>
      </c>
      <c r="H45" s="57">
        <f t="shared" si="7"/>
        <v>13</v>
      </c>
      <c r="I45" s="63">
        <v>13</v>
      </c>
      <c r="J45" s="57"/>
      <c r="K45" s="58">
        <v>13</v>
      </c>
      <c r="L45" s="63"/>
      <c r="M45" s="57"/>
      <c r="N45" s="58"/>
      <c r="O45" s="121"/>
      <c r="P45" s="61"/>
      <c r="Q45" s="62"/>
      <c r="R45" s="63"/>
      <c r="S45" s="57"/>
      <c r="T45" s="58"/>
      <c r="U45" s="63"/>
      <c r="V45" s="57"/>
      <c r="W45" s="58"/>
      <c r="X45" s="63"/>
      <c r="Y45" s="64"/>
      <c r="Z45" s="58"/>
      <c r="AA45" s="18"/>
      <c r="AB45" s="18"/>
      <c r="AC45" s="10"/>
    </row>
    <row r="46" spans="1:29" ht="14.4" customHeight="1" thickBot="1">
      <c r="A46" s="358"/>
      <c r="B46" s="346"/>
      <c r="C46" s="296"/>
      <c r="D46" s="47" t="s">
        <v>32</v>
      </c>
      <c r="E46" s="55">
        <f t="shared" si="6"/>
        <v>1</v>
      </c>
      <c r="F46" s="48">
        <v>0.5</v>
      </c>
      <c r="G46" s="48">
        <f t="shared" si="7"/>
        <v>0</v>
      </c>
      <c r="H46" s="49">
        <f t="shared" si="7"/>
        <v>0.5</v>
      </c>
      <c r="I46" s="54">
        <v>0.5</v>
      </c>
      <c r="J46" s="48"/>
      <c r="K46" s="49">
        <v>0.5</v>
      </c>
      <c r="L46" s="78"/>
      <c r="M46" s="79"/>
      <c r="N46" s="81"/>
      <c r="O46" s="112"/>
      <c r="P46" s="83"/>
      <c r="Q46" s="84"/>
      <c r="R46" s="78"/>
      <c r="S46" s="79"/>
      <c r="T46" s="81"/>
      <c r="U46" s="78"/>
      <c r="V46" s="79"/>
      <c r="W46" s="81"/>
      <c r="X46" s="78"/>
      <c r="Y46" s="85"/>
      <c r="Z46" s="81"/>
      <c r="AA46" s="18"/>
      <c r="AB46" s="18"/>
      <c r="AC46" s="10"/>
    </row>
    <row r="47" spans="1:29" ht="14.4" customHeight="1">
      <c r="A47" s="339" t="s">
        <v>67</v>
      </c>
      <c r="B47" s="345" t="s">
        <v>68</v>
      </c>
      <c r="C47" s="295" t="s">
        <v>30</v>
      </c>
      <c r="D47" s="56" t="s">
        <v>31</v>
      </c>
      <c r="E47" s="57">
        <f t="shared" si="6"/>
        <v>52</v>
      </c>
      <c r="F47" s="80">
        <v>0</v>
      </c>
      <c r="G47" s="57">
        <f t="shared" si="7"/>
        <v>26</v>
      </c>
      <c r="H47" s="57">
        <f t="shared" si="7"/>
        <v>26</v>
      </c>
      <c r="I47" s="63"/>
      <c r="J47" s="57">
        <v>26</v>
      </c>
      <c r="K47" s="57">
        <v>26</v>
      </c>
      <c r="L47" s="63"/>
      <c r="M47" s="57"/>
      <c r="N47" s="57"/>
      <c r="O47" s="121"/>
      <c r="P47" s="61"/>
      <c r="Q47" s="62"/>
      <c r="R47" s="63"/>
      <c r="S47" s="57"/>
      <c r="T47" s="58"/>
      <c r="U47" s="63"/>
      <c r="V47" s="57"/>
      <c r="W47" s="58"/>
      <c r="X47" s="63"/>
      <c r="Y47" s="64"/>
      <c r="Z47" s="58"/>
      <c r="AA47" s="18"/>
      <c r="AB47" s="18"/>
      <c r="AC47" s="10"/>
    </row>
    <row r="48" spans="1:29" ht="14.4" customHeight="1" thickBot="1">
      <c r="A48" s="358"/>
      <c r="B48" s="346"/>
      <c r="C48" s="296"/>
      <c r="D48" s="47" t="s">
        <v>32</v>
      </c>
      <c r="E48" s="48">
        <f t="shared" si="6"/>
        <v>2</v>
      </c>
      <c r="F48" s="50">
        <v>0</v>
      </c>
      <c r="G48" s="48">
        <f t="shared" si="7"/>
        <v>1</v>
      </c>
      <c r="H48" s="49">
        <f t="shared" si="7"/>
        <v>1</v>
      </c>
      <c r="I48" s="54"/>
      <c r="J48" s="48">
        <v>1</v>
      </c>
      <c r="K48" s="48">
        <v>1</v>
      </c>
      <c r="L48" s="54"/>
      <c r="M48" s="48"/>
      <c r="N48" s="48"/>
      <c r="O48" s="113"/>
      <c r="P48" s="52"/>
      <c r="Q48" s="53"/>
      <c r="R48" s="54"/>
      <c r="S48" s="48"/>
      <c r="T48" s="49"/>
      <c r="U48" s="54"/>
      <c r="V48" s="48"/>
      <c r="W48" s="49"/>
      <c r="X48" s="54"/>
      <c r="Y48" s="55"/>
      <c r="Z48" s="49"/>
      <c r="AA48" s="18"/>
      <c r="AB48" s="18"/>
      <c r="AC48" s="10"/>
    </row>
    <row r="49" spans="1:29" ht="14.4" customHeight="1" thickBot="1">
      <c r="A49" s="367" t="s">
        <v>69</v>
      </c>
      <c r="B49" s="368"/>
      <c r="C49" s="295"/>
      <c r="D49" s="95" t="s">
        <v>42</v>
      </c>
      <c r="E49" s="95">
        <f>SUM(E27,E29,E31,E33,E35,E37,E39,E41,E43,E45,E47)</f>
        <v>533</v>
      </c>
      <c r="F49" s="95">
        <f t="shared" ref="F49:Z49" si="8">SUM(F27,F29,F31,F33,F35,F37,F39,F41,F43,F45,F47)</f>
        <v>130</v>
      </c>
      <c r="G49" s="95">
        <f t="shared" si="8"/>
        <v>182</v>
      </c>
      <c r="H49" s="95">
        <f t="shared" si="8"/>
        <v>221</v>
      </c>
      <c r="I49" s="95">
        <f t="shared" si="8"/>
        <v>65</v>
      </c>
      <c r="J49" s="95">
        <f t="shared" si="8"/>
        <v>65</v>
      </c>
      <c r="K49" s="95">
        <f t="shared" si="8"/>
        <v>104</v>
      </c>
      <c r="L49" s="95">
        <f t="shared" si="8"/>
        <v>26</v>
      </c>
      <c r="M49" s="95">
        <f t="shared" si="8"/>
        <v>52</v>
      </c>
      <c r="N49" s="95">
        <f t="shared" si="8"/>
        <v>52</v>
      </c>
      <c r="O49" s="95">
        <f t="shared" si="8"/>
        <v>39</v>
      </c>
      <c r="P49" s="95">
        <f t="shared" si="8"/>
        <v>65</v>
      </c>
      <c r="Q49" s="95">
        <f t="shared" si="8"/>
        <v>52</v>
      </c>
      <c r="R49" s="95">
        <f t="shared" si="8"/>
        <v>13</v>
      </c>
      <c r="S49" s="95">
        <f t="shared" si="8"/>
        <v>0</v>
      </c>
      <c r="T49" s="95">
        <f t="shared" si="8"/>
        <v>13</v>
      </c>
      <c r="U49" s="95">
        <f t="shared" si="8"/>
        <v>0</v>
      </c>
      <c r="V49" s="95">
        <f t="shared" si="8"/>
        <v>0</v>
      </c>
      <c r="W49" s="95">
        <f t="shared" si="8"/>
        <v>0</v>
      </c>
      <c r="X49" s="95">
        <f t="shared" si="8"/>
        <v>0</v>
      </c>
      <c r="Y49" s="95">
        <f t="shared" si="8"/>
        <v>0</v>
      </c>
      <c r="Z49" s="95">
        <f t="shared" si="8"/>
        <v>0</v>
      </c>
      <c r="AA49" s="123"/>
      <c r="AB49" s="18"/>
      <c r="AC49" s="10"/>
    </row>
    <row r="50" spans="1:29" ht="16.8" customHeight="1" thickTop="1" thickBot="1">
      <c r="A50" s="369"/>
      <c r="B50" s="370"/>
      <c r="C50" s="301"/>
      <c r="D50" s="96" t="s">
        <v>32</v>
      </c>
      <c r="E50" s="96">
        <f t="shared" ref="E50:Z50" si="9">SUM(E28,E30,E32,E34,E36,E38,E40,E42,E44,E46,E48)</f>
        <v>20.5</v>
      </c>
      <c r="F50" s="96">
        <f t="shared" si="9"/>
        <v>5</v>
      </c>
      <c r="G50" s="96">
        <f t="shared" si="9"/>
        <v>7</v>
      </c>
      <c r="H50" s="96">
        <f t="shared" si="9"/>
        <v>8.5</v>
      </c>
      <c r="I50" s="96">
        <f t="shared" si="9"/>
        <v>2.5</v>
      </c>
      <c r="J50" s="96">
        <f t="shared" si="9"/>
        <v>2.5</v>
      </c>
      <c r="K50" s="96">
        <f t="shared" si="9"/>
        <v>4</v>
      </c>
      <c r="L50" s="96">
        <f t="shared" si="9"/>
        <v>1</v>
      </c>
      <c r="M50" s="96">
        <f t="shared" si="9"/>
        <v>2</v>
      </c>
      <c r="N50" s="96">
        <f t="shared" si="9"/>
        <v>2</v>
      </c>
      <c r="O50" s="96">
        <f t="shared" si="9"/>
        <v>1.5</v>
      </c>
      <c r="P50" s="96">
        <f t="shared" si="9"/>
        <v>2.5</v>
      </c>
      <c r="Q50" s="96">
        <f t="shared" si="9"/>
        <v>2</v>
      </c>
      <c r="R50" s="96">
        <f t="shared" si="9"/>
        <v>0.5</v>
      </c>
      <c r="S50" s="96">
        <f t="shared" si="9"/>
        <v>0</v>
      </c>
      <c r="T50" s="96">
        <f t="shared" si="9"/>
        <v>0.5</v>
      </c>
      <c r="U50" s="96">
        <f t="shared" si="9"/>
        <v>0</v>
      </c>
      <c r="V50" s="96">
        <f t="shared" si="9"/>
        <v>0</v>
      </c>
      <c r="W50" s="96">
        <f t="shared" si="9"/>
        <v>0</v>
      </c>
      <c r="X50" s="96">
        <f t="shared" si="9"/>
        <v>0</v>
      </c>
      <c r="Y50" s="96">
        <f t="shared" si="9"/>
        <v>0</v>
      </c>
      <c r="Z50" s="96">
        <f t="shared" si="9"/>
        <v>0</v>
      </c>
      <c r="AA50" s="123"/>
      <c r="AB50" s="18"/>
      <c r="AC50" s="10"/>
    </row>
    <row r="51" spans="1:29" ht="15.6" customHeight="1" thickTop="1" thickBot="1">
      <c r="A51" s="124"/>
      <c r="B51" s="125" t="s">
        <v>70</v>
      </c>
      <c r="C51" s="108"/>
      <c r="D51" s="126"/>
      <c r="E51" s="126"/>
      <c r="F51" s="106"/>
      <c r="G51" s="109"/>
      <c r="H51" s="106"/>
      <c r="I51" s="106"/>
      <c r="J51" s="106"/>
      <c r="K51" s="109"/>
      <c r="L51" s="126"/>
      <c r="M51" s="126"/>
      <c r="N51" s="106"/>
      <c r="O51" s="110"/>
      <c r="P51" s="127"/>
      <c r="Q51" s="127"/>
      <c r="R51" s="126"/>
      <c r="S51" s="126"/>
      <c r="T51" s="126"/>
      <c r="U51" s="126"/>
      <c r="V51" s="106"/>
      <c r="W51" s="109"/>
      <c r="X51" s="126"/>
      <c r="Y51" s="126"/>
      <c r="Z51" s="128"/>
      <c r="AA51" s="129"/>
      <c r="AB51" s="18"/>
      <c r="AC51" s="10"/>
    </row>
    <row r="52" spans="1:29" ht="15.75" customHeight="1" thickTop="1">
      <c r="A52" s="339" t="s">
        <v>71</v>
      </c>
      <c r="B52" s="359" t="s">
        <v>72</v>
      </c>
      <c r="C52" s="364" t="s">
        <v>30</v>
      </c>
      <c r="D52" s="111" t="s">
        <v>31</v>
      </c>
      <c r="E52" s="79">
        <f>SUM(F52:H52)</f>
        <v>52</v>
      </c>
      <c r="F52" s="79">
        <v>0</v>
      </c>
      <c r="G52" s="79">
        <v>26</v>
      </c>
      <c r="H52" s="81">
        <v>26</v>
      </c>
      <c r="I52" s="80">
        <v>0</v>
      </c>
      <c r="J52" s="79">
        <v>26</v>
      </c>
      <c r="K52" s="81">
        <v>26</v>
      </c>
      <c r="L52" s="80"/>
      <c r="M52" s="79"/>
      <c r="N52" s="81"/>
      <c r="O52" s="82"/>
      <c r="P52" s="83"/>
      <c r="Q52" s="84"/>
      <c r="R52" s="80"/>
      <c r="S52" s="79"/>
      <c r="T52" s="81"/>
      <c r="U52" s="80"/>
      <c r="V52" s="79"/>
      <c r="W52" s="81"/>
      <c r="X52" s="80"/>
      <c r="Y52" s="79"/>
      <c r="Z52" s="81"/>
      <c r="AA52" s="18"/>
      <c r="AB52" s="18"/>
      <c r="AC52" s="10"/>
    </row>
    <row r="53" spans="1:29" ht="15.75" customHeight="1" thickBot="1">
      <c r="A53" s="358"/>
      <c r="B53" s="346"/>
      <c r="C53" s="296"/>
      <c r="D53" s="47" t="s">
        <v>32</v>
      </c>
      <c r="E53" s="48">
        <f>SUM(F53:H53)</f>
        <v>2</v>
      </c>
      <c r="F53" s="48">
        <v>0</v>
      </c>
      <c r="G53" s="48">
        <v>1</v>
      </c>
      <c r="H53" s="49">
        <v>1</v>
      </c>
      <c r="I53" s="50">
        <v>0</v>
      </c>
      <c r="J53" s="48">
        <v>1</v>
      </c>
      <c r="K53" s="49">
        <v>1</v>
      </c>
      <c r="L53" s="50"/>
      <c r="M53" s="48"/>
      <c r="N53" s="49"/>
      <c r="O53" s="51"/>
      <c r="P53" s="52"/>
      <c r="Q53" s="53"/>
      <c r="R53" s="50"/>
      <c r="S53" s="48"/>
      <c r="T53" s="49"/>
      <c r="U53" s="50"/>
      <c r="V53" s="48"/>
      <c r="W53" s="49"/>
      <c r="X53" s="50"/>
      <c r="Y53" s="48"/>
      <c r="Z53" s="49"/>
      <c r="AA53" s="18"/>
      <c r="AB53" s="18"/>
      <c r="AC53" s="10"/>
    </row>
    <row r="54" spans="1:29" ht="15.75" customHeight="1">
      <c r="A54" s="339" t="s">
        <v>73</v>
      </c>
      <c r="B54" s="382" t="s">
        <v>74</v>
      </c>
      <c r="C54" s="295" t="s">
        <v>30</v>
      </c>
      <c r="D54" s="111" t="s">
        <v>31</v>
      </c>
      <c r="E54" s="79">
        <f>SUM(F54:H54)</f>
        <v>65</v>
      </c>
      <c r="F54" s="79">
        <v>26</v>
      </c>
      <c r="G54" s="79">
        <v>13</v>
      </c>
      <c r="H54" s="81">
        <v>26</v>
      </c>
      <c r="I54" s="80">
        <v>26</v>
      </c>
      <c r="J54" s="79">
        <v>13</v>
      </c>
      <c r="K54" s="81">
        <v>26</v>
      </c>
      <c r="L54" s="130"/>
      <c r="M54" s="131"/>
      <c r="N54" s="132"/>
      <c r="O54" s="80"/>
      <c r="P54" s="79"/>
      <c r="Q54" s="81"/>
      <c r="R54" s="130"/>
      <c r="S54" s="131"/>
      <c r="T54" s="132"/>
      <c r="U54" s="130"/>
      <c r="V54" s="131"/>
      <c r="W54" s="132"/>
      <c r="X54" s="130"/>
      <c r="Y54" s="131"/>
      <c r="Z54" s="132"/>
      <c r="AA54" s="18"/>
      <c r="AB54" s="18"/>
      <c r="AC54" s="10"/>
    </row>
    <row r="55" spans="1:29" ht="15.75" customHeight="1" thickBot="1">
      <c r="A55" s="358"/>
      <c r="B55" s="383"/>
      <c r="C55" s="364"/>
      <c r="D55" s="133" t="s">
        <v>32</v>
      </c>
      <c r="E55" s="87">
        <f>SUM(F55:H55)</f>
        <v>2.5</v>
      </c>
      <c r="F55" s="117">
        <v>1</v>
      </c>
      <c r="G55" s="117">
        <v>0.5</v>
      </c>
      <c r="H55" s="65">
        <v>1</v>
      </c>
      <c r="I55" s="134">
        <v>1</v>
      </c>
      <c r="J55" s="117">
        <v>0.5</v>
      </c>
      <c r="K55" s="65">
        <v>1</v>
      </c>
      <c r="L55" s="135"/>
      <c r="M55" s="136"/>
      <c r="N55" s="72"/>
      <c r="O55" s="134"/>
      <c r="P55" s="117"/>
      <c r="Q55" s="65"/>
      <c r="R55" s="135"/>
      <c r="S55" s="136"/>
      <c r="T55" s="72"/>
      <c r="U55" s="135"/>
      <c r="V55" s="136"/>
      <c r="W55" s="72"/>
      <c r="X55" s="135"/>
      <c r="Y55" s="136"/>
      <c r="Z55" s="137"/>
      <c r="AA55" s="18"/>
      <c r="AB55" s="18"/>
      <c r="AC55" s="10"/>
    </row>
    <row r="56" spans="1:29" ht="13.95" customHeight="1" thickBot="1">
      <c r="A56" s="378" t="s">
        <v>75</v>
      </c>
      <c r="B56" s="378"/>
      <c r="C56" s="380"/>
      <c r="D56" s="95" t="s">
        <v>42</v>
      </c>
      <c r="E56" s="95">
        <f>SUM(E52,E54)</f>
        <v>117</v>
      </c>
      <c r="F56" s="95">
        <f t="shared" ref="E56:U57" si="10">SUM(F52,F54)</f>
        <v>26</v>
      </c>
      <c r="G56" s="95">
        <f t="shared" si="10"/>
        <v>39</v>
      </c>
      <c r="H56" s="95">
        <f t="shared" si="10"/>
        <v>52</v>
      </c>
      <c r="I56" s="95">
        <f t="shared" si="10"/>
        <v>26</v>
      </c>
      <c r="J56" s="95">
        <f t="shared" si="10"/>
        <v>39</v>
      </c>
      <c r="K56" s="95">
        <f t="shared" si="10"/>
        <v>52</v>
      </c>
      <c r="L56" s="95">
        <f t="shared" si="10"/>
        <v>0</v>
      </c>
      <c r="M56" s="95">
        <f t="shared" si="10"/>
        <v>0</v>
      </c>
      <c r="N56" s="95">
        <f t="shared" si="10"/>
        <v>0</v>
      </c>
      <c r="O56" s="95">
        <f t="shared" si="10"/>
        <v>0</v>
      </c>
      <c r="P56" s="95">
        <f t="shared" si="10"/>
        <v>0</v>
      </c>
      <c r="Q56" s="95">
        <f t="shared" si="10"/>
        <v>0</v>
      </c>
      <c r="R56" s="95">
        <f t="shared" ref="R56:Z56" si="11">SUM(R52,R55)</f>
        <v>0</v>
      </c>
      <c r="S56" s="95">
        <f t="shared" si="11"/>
        <v>0</v>
      </c>
      <c r="T56" s="95">
        <f t="shared" si="11"/>
        <v>0</v>
      </c>
      <c r="U56" s="95">
        <f t="shared" si="11"/>
        <v>0</v>
      </c>
      <c r="V56" s="95">
        <f t="shared" si="11"/>
        <v>0</v>
      </c>
      <c r="W56" s="95">
        <f t="shared" si="11"/>
        <v>0</v>
      </c>
      <c r="X56" s="95">
        <f t="shared" si="11"/>
        <v>0</v>
      </c>
      <c r="Y56" s="95">
        <f t="shared" si="11"/>
        <v>0</v>
      </c>
      <c r="Z56" s="95">
        <f t="shared" si="11"/>
        <v>0</v>
      </c>
      <c r="AA56" s="18"/>
      <c r="AB56" s="18"/>
      <c r="AC56" s="10"/>
    </row>
    <row r="57" spans="1:29" ht="13.95" customHeight="1" thickTop="1" thickBot="1">
      <c r="A57" s="379"/>
      <c r="B57" s="379"/>
      <c r="C57" s="381"/>
      <c r="D57" s="96" t="s">
        <v>32</v>
      </c>
      <c r="E57" s="96">
        <f t="shared" si="10"/>
        <v>4.5</v>
      </c>
      <c r="F57" s="96">
        <f t="shared" si="10"/>
        <v>1</v>
      </c>
      <c r="G57" s="96">
        <f t="shared" si="10"/>
        <v>1.5</v>
      </c>
      <c r="H57" s="96">
        <f t="shared" si="10"/>
        <v>2</v>
      </c>
      <c r="I57" s="96">
        <f t="shared" si="10"/>
        <v>1</v>
      </c>
      <c r="J57" s="96">
        <f t="shared" si="10"/>
        <v>1.5</v>
      </c>
      <c r="K57" s="96">
        <f t="shared" si="10"/>
        <v>2</v>
      </c>
      <c r="L57" s="96">
        <f t="shared" si="10"/>
        <v>0</v>
      </c>
      <c r="M57" s="96">
        <f t="shared" si="10"/>
        <v>0</v>
      </c>
      <c r="N57" s="96">
        <f t="shared" si="10"/>
        <v>0</v>
      </c>
      <c r="O57" s="96">
        <f t="shared" si="10"/>
        <v>0</v>
      </c>
      <c r="P57" s="96">
        <f t="shared" si="10"/>
        <v>0</v>
      </c>
      <c r="Q57" s="96">
        <f t="shared" si="10"/>
        <v>0</v>
      </c>
      <c r="R57" s="96">
        <f t="shared" si="10"/>
        <v>0</v>
      </c>
      <c r="S57" s="96">
        <f t="shared" si="10"/>
        <v>0</v>
      </c>
      <c r="T57" s="96">
        <f t="shared" si="10"/>
        <v>0</v>
      </c>
      <c r="U57" s="96">
        <f t="shared" si="10"/>
        <v>0</v>
      </c>
      <c r="V57" s="96">
        <f t="shared" ref="V57:Z57" si="12">SUM(V53,V55)</f>
        <v>0</v>
      </c>
      <c r="W57" s="96">
        <f t="shared" si="12"/>
        <v>0</v>
      </c>
      <c r="X57" s="96">
        <f t="shared" si="12"/>
        <v>0</v>
      </c>
      <c r="Y57" s="96">
        <f t="shared" si="12"/>
        <v>0</v>
      </c>
      <c r="Z57" s="96">
        <f t="shared" si="12"/>
        <v>0</v>
      </c>
      <c r="AA57" s="18"/>
      <c r="AB57" s="18"/>
      <c r="AC57" s="10"/>
    </row>
    <row r="58" spans="1:29" ht="13.95" customHeight="1" thickTop="1">
      <c r="A58" s="138"/>
      <c r="B58" s="138"/>
      <c r="C58" s="13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8"/>
      <c r="AB58" s="18"/>
      <c r="AC58" s="10"/>
    </row>
    <row r="59" spans="1:29" ht="13.95" customHeight="1">
      <c r="A59" s="140"/>
      <c r="B59" s="140"/>
      <c r="C59" s="141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8"/>
      <c r="AB59" s="18"/>
      <c r="AC59" s="10"/>
    </row>
    <row r="60" spans="1:29" ht="15.75" customHeight="1" thickBot="1">
      <c r="A60" s="142"/>
      <c r="B60" s="140"/>
      <c r="C60" s="141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8"/>
      <c r="AB60" s="18"/>
      <c r="AC60" s="10"/>
    </row>
    <row r="61" spans="1:29" ht="15" customHeight="1" thickTop="1" thickBot="1">
      <c r="A61" s="143" t="s">
        <v>76</v>
      </c>
      <c r="B61" s="144" t="s">
        <v>77</v>
      </c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5"/>
      <c r="AA61" s="18"/>
      <c r="AB61" s="18"/>
      <c r="AC61" s="10"/>
    </row>
    <row r="62" spans="1:29" ht="14.4" customHeight="1" thickTop="1" thickBot="1">
      <c r="A62" s="145"/>
      <c r="B62" s="146" t="s">
        <v>78</v>
      </c>
      <c r="C62" s="108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8"/>
      <c r="AB62" s="18"/>
      <c r="AC62" s="10"/>
    </row>
    <row r="63" spans="1:29" ht="14.4" customHeight="1" thickTop="1">
      <c r="A63" s="339" t="s">
        <v>79</v>
      </c>
      <c r="B63" s="359" t="s">
        <v>80</v>
      </c>
      <c r="C63" s="364" t="s">
        <v>30</v>
      </c>
      <c r="D63" s="111" t="s">
        <v>31</v>
      </c>
      <c r="E63" s="79">
        <f t="shared" ref="E63:E74" si="13">SUM(F63:H63)</f>
        <v>52</v>
      </c>
      <c r="F63" s="79">
        <f>SUM(I63,L63,O63,R63,U63,X63)</f>
        <v>26</v>
      </c>
      <c r="G63" s="79">
        <f>SUM(J63,M63,P63,S63,V63,Y63)</f>
        <v>0</v>
      </c>
      <c r="H63" s="79">
        <f>SUM(K63,N63,Q63,T63,W63,Z63)</f>
        <v>26</v>
      </c>
      <c r="I63" s="78"/>
      <c r="J63" s="79"/>
      <c r="K63" s="81"/>
      <c r="L63" s="112">
        <v>26</v>
      </c>
      <c r="M63" s="79"/>
      <c r="N63" s="81">
        <v>26</v>
      </c>
      <c r="O63" s="112"/>
      <c r="P63" s="79"/>
      <c r="Q63" s="81"/>
      <c r="R63" s="78"/>
      <c r="S63" s="79"/>
      <c r="T63" s="81"/>
      <c r="U63" s="78"/>
      <c r="V63" s="79"/>
      <c r="W63" s="81"/>
      <c r="X63" s="78"/>
      <c r="Y63" s="85"/>
      <c r="Z63" s="81"/>
      <c r="AA63" s="18"/>
      <c r="AB63" s="18"/>
      <c r="AC63" s="10"/>
    </row>
    <row r="64" spans="1:29" ht="14.4" customHeight="1" thickBot="1">
      <c r="A64" s="358"/>
      <c r="B64" s="346"/>
      <c r="C64" s="296"/>
      <c r="D64" s="47" t="s">
        <v>32</v>
      </c>
      <c r="E64" s="48">
        <f t="shared" si="13"/>
        <v>2</v>
      </c>
      <c r="F64" s="48">
        <v>1</v>
      </c>
      <c r="G64" s="48">
        <f t="shared" ref="G64:H74" si="14">SUM(J64,M64,P64,S64,V64,Y64)</f>
        <v>0</v>
      </c>
      <c r="H64" s="48">
        <f t="shared" si="14"/>
        <v>1</v>
      </c>
      <c r="I64" s="54"/>
      <c r="J64" s="48"/>
      <c r="K64" s="49"/>
      <c r="L64" s="113">
        <v>1</v>
      </c>
      <c r="M64" s="48"/>
      <c r="N64" s="49">
        <v>1</v>
      </c>
      <c r="O64" s="113"/>
      <c r="P64" s="48"/>
      <c r="Q64" s="49"/>
      <c r="R64" s="54"/>
      <c r="S64" s="48"/>
      <c r="T64" s="49"/>
      <c r="U64" s="54"/>
      <c r="V64" s="48"/>
      <c r="W64" s="49"/>
      <c r="X64" s="54"/>
      <c r="Y64" s="55"/>
      <c r="Z64" s="49"/>
      <c r="AA64" s="18"/>
      <c r="AB64" s="18"/>
      <c r="AC64" s="10"/>
    </row>
    <row r="65" spans="1:30" ht="14.4" customHeight="1">
      <c r="A65" s="357" t="s">
        <v>81</v>
      </c>
      <c r="B65" s="345" t="s">
        <v>82</v>
      </c>
      <c r="C65" s="295" t="s">
        <v>30</v>
      </c>
      <c r="D65" s="56" t="s">
        <v>31</v>
      </c>
      <c r="E65" s="57">
        <f t="shared" si="13"/>
        <v>130</v>
      </c>
      <c r="F65" s="57">
        <f>SUM(I65,L65,O65,R65,U65,X65)</f>
        <v>13</v>
      </c>
      <c r="G65" s="57">
        <f t="shared" si="14"/>
        <v>78</v>
      </c>
      <c r="H65" s="57">
        <f t="shared" si="14"/>
        <v>39</v>
      </c>
      <c r="I65" s="63"/>
      <c r="J65" s="57"/>
      <c r="K65" s="58"/>
      <c r="L65" s="63">
        <v>13</v>
      </c>
      <c r="M65" s="57">
        <v>39</v>
      </c>
      <c r="N65" s="58">
        <v>26</v>
      </c>
      <c r="O65" s="63"/>
      <c r="P65" s="57">
        <v>39</v>
      </c>
      <c r="Q65" s="58">
        <v>13</v>
      </c>
      <c r="R65" s="63"/>
      <c r="S65" s="57"/>
      <c r="T65" s="58"/>
      <c r="U65" s="63"/>
      <c r="V65" s="57"/>
      <c r="W65" s="58"/>
      <c r="X65" s="63"/>
      <c r="Y65" s="64"/>
      <c r="Z65" s="58"/>
      <c r="AA65" s="18"/>
      <c r="AB65" s="18"/>
      <c r="AC65" s="10"/>
    </row>
    <row r="66" spans="1:30" ht="14.4" customHeight="1" thickBot="1">
      <c r="A66" s="358"/>
      <c r="B66" s="346"/>
      <c r="C66" s="296"/>
      <c r="D66" s="47" t="s">
        <v>32</v>
      </c>
      <c r="E66" s="48">
        <f t="shared" si="13"/>
        <v>5</v>
      </c>
      <c r="F66" s="48">
        <v>0.5</v>
      </c>
      <c r="G66" s="48">
        <f t="shared" si="14"/>
        <v>3</v>
      </c>
      <c r="H66" s="48">
        <f t="shared" si="14"/>
        <v>1.5</v>
      </c>
      <c r="I66" s="54"/>
      <c r="J66" s="48"/>
      <c r="K66" s="49"/>
      <c r="L66" s="54">
        <v>0.5</v>
      </c>
      <c r="M66" s="48">
        <v>1.5</v>
      </c>
      <c r="N66" s="49">
        <v>1</v>
      </c>
      <c r="O66" s="54"/>
      <c r="P66" s="48">
        <v>1.5</v>
      </c>
      <c r="Q66" s="49">
        <v>0.5</v>
      </c>
      <c r="R66" s="54"/>
      <c r="S66" s="48"/>
      <c r="T66" s="49"/>
      <c r="U66" s="54"/>
      <c r="V66" s="48"/>
      <c r="W66" s="49"/>
      <c r="X66" s="54"/>
      <c r="Y66" s="55"/>
      <c r="Z66" s="49"/>
      <c r="AA66" s="18"/>
      <c r="AB66" s="18"/>
      <c r="AC66" s="10"/>
    </row>
    <row r="67" spans="1:30" ht="14.4" customHeight="1">
      <c r="A67" s="339" t="s">
        <v>83</v>
      </c>
      <c r="B67" s="345" t="s">
        <v>84</v>
      </c>
      <c r="C67" s="295" t="s">
        <v>30</v>
      </c>
      <c r="D67" s="56" t="s">
        <v>31</v>
      </c>
      <c r="E67" s="57">
        <f t="shared" si="13"/>
        <v>65</v>
      </c>
      <c r="F67" s="57">
        <v>0</v>
      </c>
      <c r="G67" s="57">
        <f t="shared" si="14"/>
        <v>39</v>
      </c>
      <c r="H67" s="58">
        <f t="shared" si="14"/>
        <v>26</v>
      </c>
      <c r="I67" s="59"/>
      <c r="J67" s="57"/>
      <c r="K67" s="58"/>
      <c r="L67" s="59"/>
      <c r="M67" s="57"/>
      <c r="N67" s="58"/>
      <c r="O67" s="147"/>
      <c r="P67" s="66"/>
      <c r="Q67" s="67"/>
      <c r="R67" s="59"/>
      <c r="S67" s="57"/>
      <c r="T67" s="58"/>
      <c r="U67" s="59"/>
      <c r="V67" s="57">
        <v>39</v>
      </c>
      <c r="W67" s="58">
        <v>26</v>
      </c>
      <c r="X67" s="59"/>
      <c r="Y67" s="57"/>
      <c r="Z67" s="58"/>
      <c r="AA67" s="18"/>
      <c r="AB67" s="18"/>
      <c r="AC67" s="10"/>
    </row>
    <row r="68" spans="1:30" ht="14.4" customHeight="1" thickBot="1">
      <c r="A68" s="358"/>
      <c r="B68" s="346"/>
      <c r="C68" s="296"/>
      <c r="D68" s="47" t="s">
        <v>32</v>
      </c>
      <c r="E68" s="48">
        <f t="shared" si="13"/>
        <v>2.5</v>
      </c>
      <c r="F68" s="48">
        <v>0</v>
      </c>
      <c r="G68" s="48">
        <f t="shared" si="14"/>
        <v>1.5</v>
      </c>
      <c r="H68" s="49">
        <f t="shared" si="14"/>
        <v>1</v>
      </c>
      <c r="I68" s="50"/>
      <c r="J68" s="48"/>
      <c r="K68" s="49"/>
      <c r="L68" s="50"/>
      <c r="M68" s="48"/>
      <c r="N68" s="49"/>
      <c r="O68" s="148"/>
      <c r="P68" s="149"/>
      <c r="Q68" s="150"/>
      <c r="R68" s="50"/>
      <c r="S68" s="48"/>
      <c r="T68" s="49"/>
      <c r="U68" s="50"/>
      <c r="V68" s="48">
        <v>1.5</v>
      </c>
      <c r="W68" s="49">
        <v>1</v>
      </c>
      <c r="X68" s="50"/>
      <c r="Y68" s="48"/>
      <c r="Z68" s="49"/>
      <c r="AA68" s="18"/>
      <c r="AB68" s="18"/>
      <c r="AC68" s="10"/>
    </row>
    <row r="69" spans="1:30" ht="14.4" customHeight="1">
      <c r="A69" s="357" t="s">
        <v>85</v>
      </c>
      <c r="B69" s="345" t="s">
        <v>86</v>
      </c>
      <c r="C69" s="295" t="s">
        <v>48</v>
      </c>
      <c r="D69" s="56" t="s">
        <v>31</v>
      </c>
      <c r="E69" s="57">
        <f t="shared" si="13"/>
        <v>130</v>
      </c>
      <c r="F69" s="57">
        <v>26</v>
      </c>
      <c r="G69" s="57">
        <v>65</v>
      </c>
      <c r="H69" s="58">
        <v>39</v>
      </c>
      <c r="I69" s="59"/>
      <c r="J69" s="57"/>
      <c r="K69" s="58"/>
      <c r="L69" s="59"/>
      <c r="M69" s="57"/>
      <c r="N69" s="58"/>
      <c r="O69" s="59">
        <v>13</v>
      </c>
      <c r="P69" s="57">
        <v>39</v>
      </c>
      <c r="Q69" s="58">
        <v>26</v>
      </c>
      <c r="R69" s="59">
        <v>13</v>
      </c>
      <c r="S69" s="57">
        <v>26</v>
      </c>
      <c r="T69" s="58">
        <v>13</v>
      </c>
      <c r="U69" s="59"/>
      <c r="V69" s="57"/>
      <c r="W69" s="58"/>
      <c r="X69" s="59"/>
      <c r="Y69" s="57"/>
      <c r="Z69" s="58"/>
      <c r="AA69" s="18"/>
      <c r="AB69" s="18"/>
      <c r="AC69" s="10"/>
    </row>
    <row r="70" spans="1:30" ht="14.4" customHeight="1" thickBot="1">
      <c r="A70" s="358"/>
      <c r="B70" s="346"/>
      <c r="C70" s="296"/>
      <c r="D70" s="47" t="s">
        <v>32</v>
      </c>
      <c r="E70" s="48">
        <f t="shared" si="13"/>
        <v>5</v>
      </c>
      <c r="F70" s="48">
        <v>1</v>
      </c>
      <c r="G70" s="48">
        <v>2.5</v>
      </c>
      <c r="H70" s="49">
        <v>1.5</v>
      </c>
      <c r="I70" s="50"/>
      <c r="J70" s="48"/>
      <c r="K70" s="49"/>
      <c r="L70" s="50"/>
      <c r="M70" s="48"/>
      <c r="N70" s="49"/>
      <c r="O70" s="50">
        <v>0.5</v>
      </c>
      <c r="P70" s="48">
        <v>1.5</v>
      </c>
      <c r="Q70" s="65">
        <v>1</v>
      </c>
      <c r="R70" s="50">
        <v>0.5</v>
      </c>
      <c r="S70" s="48">
        <v>1</v>
      </c>
      <c r="T70" s="65">
        <v>0.5</v>
      </c>
      <c r="U70" s="70"/>
      <c r="V70" s="48"/>
      <c r="W70" s="49"/>
      <c r="X70" s="50"/>
      <c r="Y70" s="48"/>
      <c r="Z70" s="49"/>
      <c r="AA70" s="18"/>
      <c r="AB70" s="18"/>
      <c r="AC70" s="10"/>
    </row>
    <row r="71" spans="1:30" ht="14.4" customHeight="1">
      <c r="A71" s="339" t="s">
        <v>87</v>
      </c>
      <c r="B71" s="345" t="s">
        <v>88</v>
      </c>
      <c r="C71" s="295" t="s">
        <v>30</v>
      </c>
      <c r="D71" s="56" t="s">
        <v>31</v>
      </c>
      <c r="E71" s="57">
        <f t="shared" si="13"/>
        <v>91</v>
      </c>
      <c r="F71" s="57">
        <f>SUM(R71,U71)</f>
        <v>13</v>
      </c>
      <c r="G71" s="57">
        <f t="shared" si="14"/>
        <v>52</v>
      </c>
      <c r="H71" s="58">
        <f t="shared" si="14"/>
        <v>26</v>
      </c>
      <c r="I71" s="59"/>
      <c r="J71" s="57"/>
      <c r="K71" s="58"/>
      <c r="L71" s="59"/>
      <c r="M71" s="57"/>
      <c r="N71" s="58"/>
      <c r="O71" s="59"/>
      <c r="P71" s="57"/>
      <c r="Q71" s="58"/>
      <c r="R71" s="59">
        <v>13</v>
      </c>
      <c r="S71" s="57">
        <v>26</v>
      </c>
      <c r="T71" s="58">
        <v>13</v>
      </c>
      <c r="U71" s="59">
        <v>0</v>
      </c>
      <c r="V71" s="57">
        <v>26</v>
      </c>
      <c r="W71" s="58">
        <v>13</v>
      </c>
      <c r="X71" s="59"/>
      <c r="Y71" s="57"/>
      <c r="Z71" s="58"/>
      <c r="AA71" s="18"/>
      <c r="AB71" s="18"/>
      <c r="AC71" s="10"/>
    </row>
    <row r="72" spans="1:30" ht="14.4" customHeight="1" thickBot="1">
      <c r="A72" s="358"/>
      <c r="B72" s="346"/>
      <c r="C72" s="296"/>
      <c r="D72" s="47" t="s">
        <v>32</v>
      </c>
      <c r="E72" s="48">
        <f t="shared" si="13"/>
        <v>3.5</v>
      </c>
      <c r="F72" s="48">
        <f>SUM(R72,U72)</f>
        <v>0.5</v>
      </c>
      <c r="G72" s="48">
        <f t="shared" si="14"/>
        <v>2</v>
      </c>
      <c r="H72" s="49">
        <f t="shared" si="14"/>
        <v>1</v>
      </c>
      <c r="I72" s="50"/>
      <c r="J72" s="48"/>
      <c r="K72" s="49"/>
      <c r="L72" s="50"/>
      <c r="M72" s="48"/>
      <c r="N72" s="49"/>
      <c r="O72" s="50"/>
      <c r="P72" s="48"/>
      <c r="Q72" s="49"/>
      <c r="R72" s="50">
        <v>0.5</v>
      </c>
      <c r="S72" s="48">
        <v>1</v>
      </c>
      <c r="T72" s="49">
        <v>0.5</v>
      </c>
      <c r="U72" s="50">
        <v>0</v>
      </c>
      <c r="V72" s="48">
        <v>1</v>
      </c>
      <c r="W72" s="49">
        <v>0.5</v>
      </c>
      <c r="X72" s="50"/>
      <c r="Y72" s="48"/>
      <c r="Z72" s="49"/>
      <c r="AA72" s="18"/>
      <c r="AB72" s="18"/>
      <c r="AC72" s="10"/>
    </row>
    <row r="73" spans="1:30" ht="14.4" customHeight="1">
      <c r="A73" s="357" t="s">
        <v>89</v>
      </c>
      <c r="B73" s="345" t="s">
        <v>90</v>
      </c>
      <c r="C73" s="295" t="s">
        <v>30</v>
      </c>
      <c r="D73" s="111" t="s">
        <v>31</v>
      </c>
      <c r="E73" s="79">
        <f t="shared" si="13"/>
        <v>52</v>
      </c>
      <c r="F73" s="79">
        <f>SUM(I73+L73+O73+R73+U73+X73)</f>
        <v>0</v>
      </c>
      <c r="G73" s="79">
        <f t="shared" si="14"/>
        <v>26</v>
      </c>
      <c r="H73" s="81">
        <f t="shared" si="14"/>
        <v>26</v>
      </c>
      <c r="I73" s="80"/>
      <c r="J73" s="79"/>
      <c r="K73" s="81"/>
      <c r="L73" s="80"/>
      <c r="M73" s="79"/>
      <c r="N73" s="81"/>
      <c r="O73" s="82"/>
      <c r="P73" s="83"/>
      <c r="Q73" s="84"/>
      <c r="R73" s="80"/>
      <c r="S73" s="79"/>
      <c r="T73" s="81"/>
      <c r="U73" s="80"/>
      <c r="V73" s="79"/>
      <c r="W73" s="81"/>
      <c r="X73" s="80">
        <f>SUM(AA73+AF73+AK73+AP73+AU73+AZ73)</f>
        <v>0</v>
      </c>
      <c r="Y73" s="79">
        <v>26</v>
      </c>
      <c r="Z73" s="81">
        <v>26</v>
      </c>
      <c r="AA73" s="18"/>
      <c r="AB73" s="18"/>
      <c r="AC73" s="10"/>
    </row>
    <row r="74" spans="1:30" ht="14.4" customHeight="1" thickBot="1">
      <c r="A74" s="358"/>
      <c r="B74" s="346"/>
      <c r="C74" s="296"/>
      <c r="D74" s="151" t="s">
        <v>32</v>
      </c>
      <c r="E74" s="87">
        <f t="shared" si="13"/>
        <v>2</v>
      </c>
      <c r="F74" s="87">
        <f>SUM(I74+L74+O74+R74+U74+X74)</f>
        <v>0</v>
      </c>
      <c r="G74" s="87">
        <f t="shared" si="14"/>
        <v>1</v>
      </c>
      <c r="H74" s="90">
        <f t="shared" si="14"/>
        <v>1</v>
      </c>
      <c r="I74" s="89"/>
      <c r="J74" s="87"/>
      <c r="K74" s="49"/>
      <c r="L74" s="89"/>
      <c r="M74" s="87"/>
      <c r="N74" s="49"/>
      <c r="O74" s="91"/>
      <c r="P74" s="92"/>
      <c r="Q74" s="93"/>
      <c r="R74" s="89"/>
      <c r="S74" s="87"/>
      <c r="T74" s="49"/>
      <c r="U74" s="89"/>
      <c r="V74" s="87"/>
      <c r="W74" s="49"/>
      <c r="X74" s="89">
        <f>SUM(AA74+AF74+AK74+AP74+AU74+AZ74)</f>
        <v>0</v>
      </c>
      <c r="Y74" s="87">
        <v>1</v>
      </c>
      <c r="Z74" s="90">
        <v>1</v>
      </c>
      <c r="AA74" s="18"/>
      <c r="AB74" s="18"/>
      <c r="AC74" s="10"/>
    </row>
    <row r="75" spans="1:30" ht="14.4" customHeight="1" thickBot="1">
      <c r="A75" s="373" t="s">
        <v>91</v>
      </c>
      <c r="B75" s="374"/>
      <c r="C75" s="295"/>
      <c r="D75" s="95" t="s">
        <v>31</v>
      </c>
      <c r="E75" s="95">
        <f>SUM(E63,E65,E67,E69,E71,E73)</f>
        <v>520</v>
      </c>
      <c r="F75" s="95">
        <f t="shared" ref="E75:N76" si="15">SUM(F63,F65,F67,F69,F71,F73)</f>
        <v>78</v>
      </c>
      <c r="G75" s="95">
        <f t="shared" si="15"/>
        <v>260</v>
      </c>
      <c r="H75" s="95">
        <f t="shared" si="15"/>
        <v>182</v>
      </c>
      <c r="I75" s="152">
        <f t="shared" si="15"/>
        <v>0</v>
      </c>
      <c r="J75" s="95">
        <f t="shared" si="15"/>
        <v>0</v>
      </c>
      <c r="K75" s="95">
        <f t="shared" si="15"/>
        <v>0</v>
      </c>
      <c r="L75" s="95">
        <f t="shared" si="15"/>
        <v>39</v>
      </c>
      <c r="M75" s="95">
        <f t="shared" si="15"/>
        <v>39</v>
      </c>
      <c r="N75" s="95">
        <f t="shared" si="15"/>
        <v>52</v>
      </c>
      <c r="O75" s="95">
        <f t="shared" ref="O75:R76" si="16">SUM(O63,O65,R67,O69,O71,O73)</f>
        <v>13</v>
      </c>
      <c r="P75" s="95">
        <f t="shared" si="16"/>
        <v>78</v>
      </c>
      <c r="Q75" s="95">
        <f t="shared" si="16"/>
        <v>39</v>
      </c>
      <c r="R75" s="152">
        <f t="shared" si="16"/>
        <v>26</v>
      </c>
      <c r="S75" s="95">
        <f>SUM(S69,S71)</f>
        <v>52</v>
      </c>
      <c r="T75" s="95">
        <f>SUM(T69,T71)</f>
        <v>26</v>
      </c>
      <c r="U75" s="95">
        <f t="shared" ref="U75:Z76" si="17">SUM(U63,U65,U67,U69,U71,U73)</f>
        <v>0</v>
      </c>
      <c r="V75" s="95">
        <f t="shared" si="17"/>
        <v>65</v>
      </c>
      <c r="W75" s="95">
        <f t="shared" si="17"/>
        <v>39</v>
      </c>
      <c r="X75" s="95">
        <f t="shared" si="17"/>
        <v>0</v>
      </c>
      <c r="Y75" s="95">
        <f t="shared" si="17"/>
        <v>26</v>
      </c>
      <c r="Z75" s="95">
        <f t="shared" si="17"/>
        <v>26</v>
      </c>
      <c r="AA75" s="18"/>
      <c r="AB75" s="18"/>
      <c r="AC75" s="10"/>
    </row>
    <row r="76" spans="1:30" ht="14.4" customHeight="1" thickTop="1" thickBot="1">
      <c r="A76" s="375"/>
      <c r="B76" s="376"/>
      <c r="C76" s="301"/>
      <c r="D76" s="96" t="s">
        <v>32</v>
      </c>
      <c r="E76" s="96">
        <f t="shared" si="15"/>
        <v>20</v>
      </c>
      <c r="F76" s="96">
        <f t="shared" si="15"/>
        <v>3</v>
      </c>
      <c r="G76" s="96">
        <f t="shared" si="15"/>
        <v>10</v>
      </c>
      <c r="H76" s="96">
        <f t="shared" si="15"/>
        <v>7</v>
      </c>
      <c r="I76" s="96">
        <f t="shared" si="15"/>
        <v>0</v>
      </c>
      <c r="J76" s="96">
        <f t="shared" si="15"/>
        <v>0</v>
      </c>
      <c r="K76" s="96">
        <f t="shared" si="15"/>
        <v>0</v>
      </c>
      <c r="L76" s="96">
        <f t="shared" si="15"/>
        <v>1.5</v>
      </c>
      <c r="M76" s="96">
        <f t="shared" si="15"/>
        <v>1.5</v>
      </c>
      <c r="N76" s="96">
        <f t="shared" si="15"/>
        <v>2</v>
      </c>
      <c r="O76" s="96">
        <f t="shared" si="16"/>
        <v>0.5</v>
      </c>
      <c r="P76" s="96">
        <f t="shared" si="16"/>
        <v>3</v>
      </c>
      <c r="Q76" s="96">
        <f t="shared" si="16"/>
        <v>1.5</v>
      </c>
      <c r="R76" s="153">
        <f t="shared" si="16"/>
        <v>1</v>
      </c>
      <c r="S76" s="96">
        <f>SUM(S70,S72)</f>
        <v>2</v>
      </c>
      <c r="T76" s="96">
        <f>SUM(T70,T72)</f>
        <v>1</v>
      </c>
      <c r="U76" s="96">
        <f t="shared" si="17"/>
        <v>0</v>
      </c>
      <c r="V76" s="96">
        <f t="shared" si="17"/>
        <v>2.5</v>
      </c>
      <c r="W76" s="96">
        <f t="shared" si="17"/>
        <v>1.5</v>
      </c>
      <c r="X76" s="96">
        <f t="shared" si="17"/>
        <v>0</v>
      </c>
      <c r="Y76" s="96">
        <f t="shared" si="17"/>
        <v>1</v>
      </c>
      <c r="Z76" s="96">
        <f t="shared" si="17"/>
        <v>1</v>
      </c>
      <c r="AA76" s="18"/>
      <c r="AB76" s="18"/>
      <c r="AC76" s="10"/>
    </row>
    <row r="77" spans="1:30" ht="14.4" customHeight="1" thickTop="1">
      <c r="A77" s="154"/>
      <c r="B77" s="155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8"/>
      <c r="AB77" s="18"/>
      <c r="AC77" s="10"/>
    </row>
    <row r="78" spans="1:30" ht="14.4" customHeight="1" thickBot="1">
      <c r="A78" s="158"/>
      <c r="B78" s="159"/>
      <c r="C78" s="160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8"/>
      <c r="AB78" s="18"/>
      <c r="AC78" s="10"/>
    </row>
    <row r="79" spans="1:30" ht="14.4" customHeight="1" thickTop="1" thickBot="1">
      <c r="A79" s="145"/>
      <c r="B79" s="125" t="s">
        <v>92</v>
      </c>
      <c r="C79" s="162"/>
      <c r="D79" s="126"/>
      <c r="E79" s="106"/>
      <c r="F79" s="163"/>
      <c r="G79" s="163"/>
      <c r="H79" s="163"/>
      <c r="I79" s="163"/>
      <c r="J79" s="163"/>
      <c r="K79" s="163"/>
      <c r="L79" s="106"/>
      <c r="M79" s="163"/>
      <c r="N79" s="163"/>
      <c r="O79" s="164"/>
      <c r="P79" s="164"/>
      <c r="Q79" s="164"/>
      <c r="R79" s="106"/>
      <c r="S79" s="106"/>
      <c r="T79" s="106"/>
      <c r="U79" s="106"/>
      <c r="V79" s="106"/>
      <c r="W79" s="109"/>
      <c r="X79" s="106"/>
      <c r="Y79" s="106"/>
      <c r="Z79" s="128"/>
      <c r="AA79" s="165"/>
      <c r="AB79" s="166"/>
      <c r="AC79" s="167"/>
      <c r="AD79" s="168"/>
    </row>
    <row r="80" spans="1:30" ht="14.4" customHeight="1" thickTop="1">
      <c r="A80" s="339" t="s">
        <v>93</v>
      </c>
      <c r="B80" s="377" t="s">
        <v>94</v>
      </c>
      <c r="C80" s="364" t="s">
        <v>30</v>
      </c>
      <c r="D80" s="111" t="s">
        <v>31</v>
      </c>
      <c r="E80" s="79">
        <f t="shared" ref="E80:E87" si="18">SUM(F80:H80)</f>
        <v>39</v>
      </c>
      <c r="F80" s="79">
        <v>13</v>
      </c>
      <c r="G80" s="79">
        <f t="shared" ref="G80:H87" si="19">SUM(J80,M80,P80,S80,V80,Y80)</f>
        <v>13</v>
      </c>
      <c r="H80" s="79">
        <f t="shared" si="19"/>
        <v>13</v>
      </c>
      <c r="I80" s="78"/>
      <c r="J80" s="80"/>
      <c r="K80" s="81"/>
      <c r="L80" s="78">
        <v>13</v>
      </c>
      <c r="M80" s="79">
        <v>13</v>
      </c>
      <c r="N80" s="79">
        <v>13</v>
      </c>
      <c r="O80" s="112"/>
      <c r="P80" s="83"/>
      <c r="Q80" s="84"/>
      <c r="R80" s="78"/>
      <c r="S80" s="79"/>
      <c r="T80" s="81"/>
      <c r="U80" s="78"/>
      <c r="V80" s="79"/>
      <c r="W80" s="79"/>
      <c r="X80" s="78"/>
      <c r="Y80" s="85"/>
      <c r="Z80" s="81"/>
      <c r="AA80" s="169"/>
      <c r="AB80" s="18"/>
      <c r="AC80" s="10"/>
    </row>
    <row r="81" spans="1:29" ht="14.4" customHeight="1" thickBot="1">
      <c r="A81" s="358"/>
      <c r="B81" s="346"/>
      <c r="C81" s="296"/>
      <c r="D81" s="47" t="s">
        <v>32</v>
      </c>
      <c r="E81" s="87">
        <f t="shared" si="18"/>
        <v>1.5</v>
      </c>
      <c r="F81" s="48">
        <v>0.5</v>
      </c>
      <c r="G81" s="48">
        <f t="shared" si="19"/>
        <v>0.5</v>
      </c>
      <c r="H81" s="48">
        <f t="shared" si="19"/>
        <v>0.5</v>
      </c>
      <c r="I81" s="76"/>
      <c r="J81" s="70"/>
      <c r="K81" s="65"/>
      <c r="L81" s="76">
        <v>0.5</v>
      </c>
      <c r="M81" s="69">
        <v>0.5</v>
      </c>
      <c r="N81" s="69">
        <v>0.5</v>
      </c>
      <c r="O81" s="170"/>
      <c r="P81" s="74"/>
      <c r="Q81" s="75"/>
      <c r="R81" s="76"/>
      <c r="S81" s="69"/>
      <c r="T81" s="65"/>
      <c r="U81" s="76"/>
      <c r="V81" s="69"/>
      <c r="W81" s="69"/>
      <c r="X81" s="76"/>
      <c r="Y81" s="77"/>
      <c r="Z81" s="65"/>
      <c r="AA81" s="171"/>
      <c r="AB81" s="18"/>
      <c r="AC81" s="10"/>
    </row>
    <row r="82" spans="1:29" ht="14.4" customHeight="1">
      <c r="A82" s="357" t="s">
        <v>95</v>
      </c>
      <c r="B82" s="345" t="s">
        <v>96</v>
      </c>
      <c r="C82" s="295" t="s">
        <v>30</v>
      </c>
      <c r="D82" s="111" t="s">
        <v>31</v>
      </c>
      <c r="E82" s="57">
        <f t="shared" si="18"/>
        <v>52</v>
      </c>
      <c r="F82" s="79">
        <v>0</v>
      </c>
      <c r="G82" s="57">
        <f t="shared" si="19"/>
        <v>26</v>
      </c>
      <c r="H82" s="64">
        <f t="shared" si="19"/>
        <v>26</v>
      </c>
      <c r="I82" s="172"/>
      <c r="J82" s="173">
        <v>26</v>
      </c>
      <c r="K82" s="174">
        <v>26</v>
      </c>
      <c r="L82" s="173"/>
      <c r="M82" s="79"/>
      <c r="N82" s="58"/>
      <c r="O82" s="82"/>
      <c r="P82" s="83"/>
      <c r="Q82" s="62"/>
      <c r="R82" s="80"/>
      <c r="S82" s="79"/>
      <c r="T82" s="58"/>
      <c r="U82" s="80"/>
      <c r="V82" s="79"/>
      <c r="W82" s="81"/>
      <c r="X82" s="78"/>
      <c r="Y82" s="85"/>
      <c r="Z82" s="81"/>
      <c r="AA82" s="18"/>
      <c r="AB82" s="18"/>
      <c r="AC82" s="10"/>
    </row>
    <row r="83" spans="1:29" ht="14.4" customHeight="1" thickBot="1">
      <c r="A83" s="358"/>
      <c r="B83" s="346"/>
      <c r="C83" s="296"/>
      <c r="D83" s="47" t="s">
        <v>32</v>
      </c>
      <c r="E83" s="87">
        <f t="shared" si="18"/>
        <v>2</v>
      </c>
      <c r="F83" s="48">
        <v>0</v>
      </c>
      <c r="G83" s="48">
        <f t="shared" si="19"/>
        <v>1</v>
      </c>
      <c r="H83" s="55">
        <f t="shared" si="19"/>
        <v>1</v>
      </c>
      <c r="I83" s="175"/>
      <c r="J83" s="176">
        <v>1</v>
      </c>
      <c r="K83" s="177">
        <v>1</v>
      </c>
      <c r="L83" s="176"/>
      <c r="M83" s="48"/>
      <c r="N83" s="49"/>
      <c r="O83" s="51"/>
      <c r="P83" s="52"/>
      <c r="Q83" s="53"/>
      <c r="R83" s="50"/>
      <c r="S83" s="48"/>
      <c r="T83" s="49"/>
      <c r="U83" s="50"/>
      <c r="V83" s="48"/>
      <c r="W83" s="49"/>
      <c r="X83" s="54"/>
      <c r="Y83" s="55"/>
      <c r="Z83" s="49"/>
      <c r="AA83" s="18"/>
      <c r="AB83" s="18"/>
      <c r="AC83" s="10"/>
    </row>
    <row r="84" spans="1:29" ht="14.4" customHeight="1">
      <c r="A84" s="339" t="s">
        <v>97</v>
      </c>
      <c r="B84" s="345" t="s">
        <v>98</v>
      </c>
      <c r="C84" s="295" t="s">
        <v>30</v>
      </c>
      <c r="D84" s="111" t="s">
        <v>31</v>
      </c>
      <c r="E84" s="57">
        <f t="shared" si="18"/>
        <v>39</v>
      </c>
      <c r="F84" s="79">
        <v>26</v>
      </c>
      <c r="G84" s="57">
        <f t="shared" si="19"/>
        <v>0</v>
      </c>
      <c r="H84" s="64">
        <f t="shared" si="19"/>
        <v>13</v>
      </c>
      <c r="I84" s="172">
        <v>26</v>
      </c>
      <c r="J84" s="178"/>
      <c r="K84" s="174">
        <v>13</v>
      </c>
      <c r="L84" s="173"/>
      <c r="M84" s="79"/>
      <c r="N84" s="81"/>
      <c r="O84" s="179"/>
      <c r="P84" s="178"/>
      <c r="Q84" s="174"/>
      <c r="R84" s="59"/>
      <c r="S84" s="57"/>
      <c r="T84" s="58"/>
      <c r="U84" s="59"/>
      <c r="V84" s="57"/>
      <c r="W84" s="58"/>
      <c r="X84" s="63"/>
      <c r="Y84" s="64"/>
      <c r="Z84" s="58"/>
      <c r="AA84" s="18"/>
      <c r="AB84" s="18"/>
      <c r="AC84" s="10"/>
    </row>
    <row r="85" spans="1:29" ht="14.4" customHeight="1" thickBot="1">
      <c r="A85" s="358"/>
      <c r="B85" s="346"/>
      <c r="C85" s="296"/>
      <c r="D85" s="47" t="s">
        <v>32</v>
      </c>
      <c r="E85" s="87">
        <f t="shared" si="18"/>
        <v>1.5</v>
      </c>
      <c r="F85" s="48">
        <v>1</v>
      </c>
      <c r="G85" s="48">
        <f t="shared" si="19"/>
        <v>0</v>
      </c>
      <c r="H85" s="55">
        <f t="shared" si="19"/>
        <v>0.5</v>
      </c>
      <c r="I85" s="175">
        <v>1</v>
      </c>
      <c r="J85" s="180"/>
      <c r="K85" s="177">
        <v>0.5</v>
      </c>
      <c r="L85" s="176"/>
      <c r="M85" s="48"/>
      <c r="N85" s="49"/>
      <c r="O85" s="176"/>
      <c r="P85" s="180"/>
      <c r="Q85" s="177"/>
      <c r="R85" s="50"/>
      <c r="S85" s="48"/>
      <c r="T85" s="49"/>
      <c r="U85" s="50"/>
      <c r="V85" s="48"/>
      <c r="W85" s="49"/>
      <c r="X85" s="54"/>
      <c r="Y85" s="55"/>
      <c r="Z85" s="49"/>
      <c r="AA85" s="18"/>
      <c r="AB85" s="18"/>
      <c r="AC85" s="10"/>
    </row>
    <row r="86" spans="1:29" ht="14.4" customHeight="1">
      <c r="A86" s="357" t="s">
        <v>99</v>
      </c>
      <c r="B86" s="345" t="s">
        <v>100</v>
      </c>
      <c r="C86" s="295" t="s">
        <v>30</v>
      </c>
      <c r="D86" s="111" t="s">
        <v>31</v>
      </c>
      <c r="E86" s="57">
        <f t="shared" si="18"/>
        <v>26</v>
      </c>
      <c r="F86" s="79">
        <v>13</v>
      </c>
      <c r="G86" s="57">
        <f t="shared" si="19"/>
        <v>0</v>
      </c>
      <c r="H86" s="64">
        <f t="shared" si="19"/>
        <v>13</v>
      </c>
      <c r="I86" s="181">
        <v>13</v>
      </c>
      <c r="J86" s="173"/>
      <c r="K86" s="182">
        <v>13</v>
      </c>
      <c r="L86" s="173"/>
      <c r="M86" s="79"/>
      <c r="N86" s="81"/>
      <c r="O86" s="82"/>
      <c r="P86" s="83"/>
      <c r="Q86" s="84"/>
      <c r="R86" s="80"/>
      <c r="S86" s="79"/>
      <c r="T86" s="81"/>
      <c r="U86" s="80"/>
      <c r="V86" s="79"/>
      <c r="W86" s="81"/>
      <c r="X86" s="78"/>
      <c r="Y86" s="85"/>
      <c r="Z86" s="81"/>
      <c r="AA86" s="18"/>
      <c r="AB86" s="18"/>
      <c r="AC86" s="10"/>
    </row>
    <row r="87" spans="1:29" ht="14.4" customHeight="1" thickBot="1">
      <c r="A87" s="358"/>
      <c r="B87" s="346"/>
      <c r="C87" s="296"/>
      <c r="D87" s="47" t="s">
        <v>32</v>
      </c>
      <c r="E87" s="48">
        <f t="shared" si="18"/>
        <v>1</v>
      </c>
      <c r="F87" s="48">
        <v>0.5</v>
      </c>
      <c r="G87" s="48">
        <f t="shared" si="19"/>
        <v>0</v>
      </c>
      <c r="H87" s="55">
        <f t="shared" si="19"/>
        <v>0.5</v>
      </c>
      <c r="I87" s="175">
        <v>0.5</v>
      </c>
      <c r="J87" s="176"/>
      <c r="K87" s="177">
        <v>0.5</v>
      </c>
      <c r="L87" s="176"/>
      <c r="M87" s="48"/>
      <c r="N87" s="49"/>
      <c r="O87" s="51"/>
      <c r="P87" s="74"/>
      <c r="Q87" s="75"/>
      <c r="R87" s="70"/>
      <c r="S87" s="69"/>
      <c r="T87" s="65"/>
      <c r="U87" s="70"/>
      <c r="V87" s="69"/>
      <c r="W87" s="65"/>
      <c r="X87" s="76"/>
      <c r="Y87" s="77"/>
      <c r="Z87" s="65"/>
      <c r="AA87" s="18"/>
      <c r="AB87" s="18"/>
      <c r="AC87" s="10"/>
    </row>
    <row r="88" spans="1:29" ht="14.4" customHeight="1" thickBot="1">
      <c r="A88" s="367" t="s">
        <v>101</v>
      </c>
      <c r="B88" s="368"/>
      <c r="C88" s="295" t="s">
        <v>48</v>
      </c>
      <c r="D88" s="95" t="s">
        <v>31</v>
      </c>
      <c r="E88" s="95">
        <f>SUM(E80,E82,E84,E86)</f>
        <v>156</v>
      </c>
      <c r="F88" s="95">
        <f t="shared" ref="E88:Z89" si="20">SUM(F80,F82,F84,F86)</f>
        <v>52</v>
      </c>
      <c r="G88" s="95">
        <f t="shared" si="20"/>
        <v>39</v>
      </c>
      <c r="H88" s="183">
        <f t="shared" si="20"/>
        <v>65</v>
      </c>
      <c r="I88" s="184">
        <f t="shared" si="20"/>
        <v>39</v>
      </c>
      <c r="J88" s="184">
        <f t="shared" si="20"/>
        <v>26</v>
      </c>
      <c r="K88" s="185">
        <f t="shared" si="20"/>
        <v>52</v>
      </c>
      <c r="L88" s="184">
        <f t="shared" si="20"/>
        <v>13</v>
      </c>
      <c r="M88" s="95">
        <f t="shared" si="20"/>
        <v>13</v>
      </c>
      <c r="N88" s="152">
        <f t="shared" si="20"/>
        <v>13</v>
      </c>
      <c r="O88" s="95">
        <f t="shared" si="20"/>
        <v>0</v>
      </c>
      <c r="P88" s="95">
        <f t="shared" si="20"/>
        <v>0</v>
      </c>
      <c r="Q88" s="152">
        <f t="shared" si="20"/>
        <v>0</v>
      </c>
      <c r="R88" s="95">
        <f t="shared" si="20"/>
        <v>0</v>
      </c>
      <c r="S88" s="95">
        <f t="shared" si="20"/>
        <v>0</v>
      </c>
      <c r="T88" s="152">
        <f t="shared" si="20"/>
        <v>0</v>
      </c>
      <c r="U88" s="186">
        <f t="shared" si="20"/>
        <v>0</v>
      </c>
      <c r="V88" s="187">
        <f t="shared" si="20"/>
        <v>0</v>
      </c>
      <c r="W88" s="188">
        <f t="shared" si="20"/>
        <v>0</v>
      </c>
      <c r="X88" s="95">
        <f t="shared" si="20"/>
        <v>0</v>
      </c>
      <c r="Y88" s="95">
        <f t="shared" si="20"/>
        <v>0</v>
      </c>
      <c r="Z88" s="152">
        <f t="shared" si="20"/>
        <v>0</v>
      </c>
      <c r="AA88" s="18"/>
      <c r="AB88" s="18"/>
      <c r="AC88" s="10"/>
    </row>
    <row r="89" spans="1:29" ht="14.4" customHeight="1" thickTop="1" thickBot="1">
      <c r="A89" s="369"/>
      <c r="B89" s="370"/>
      <c r="C89" s="301"/>
      <c r="D89" s="189" t="s">
        <v>32</v>
      </c>
      <c r="E89" s="189">
        <f t="shared" si="20"/>
        <v>6</v>
      </c>
      <c r="F89" s="189">
        <f t="shared" si="20"/>
        <v>2</v>
      </c>
      <c r="G89" s="189">
        <f t="shared" si="20"/>
        <v>1.5</v>
      </c>
      <c r="H89" s="161">
        <f t="shared" si="20"/>
        <v>2.5</v>
      </c>
      <c r="I89" s="189">
        <f t="shared" si="20"/>
        <v>1.5</v>
      </c>
      <c r="J89" s="189">
        <f t="shared" si="20"/>
        <v>1</v>
      </c>
      <c r="K89" s="190">
        <f t="shared" si="20"/>
        <v>2</v>
      </c>
      <c r="L89" s="189">
        <f t="shared" si="20"/>
        <v>0.5</v>
      </c>
      <c r="M89" s="189">
        <f t="shared" si="20"/>
        <v>0.5</v>
      </c>
      <c r="N89" s="190">
        <f t="shared" si="20"/>
        <v>0.5</v>
      </c>
      <c r="O89" s="189">
        <f t="shared" si="20"/>
        <v>0</v>
      </c>
      <c r="P89" s="189">
        <f t="shared" si="20"/>
        <v>0</v>
      </c>
      <c r="Q89" s="190">
        <f t="shared" si="20"/>
        <v>0</v>
      </c>
      <c r="R89" s="189">
        <f t="shared" si="20"/>
        <v>0</v>
      </c>
      <c r="S89" s="189">
        <f t="shared" si="20"/>
        <v>0</v>
      </c>
      <c r="T89" s="190">
        <f t="shared" si="20"/>
        <v>0</v>
      </c>
      <c r="U89" s="191">
        <f t="shared" si="20"/>
        <v>0</v>
      </c>
      <c r="V89" s="192">
        <f t="shared" si="20"/>
        <v>0</v>
      </c>
      <c r="W89" s="193">
        <f t="shared" si="20"/>
        <v>0</v>
      </c>
      <c r="X89" s="189">
        <f t="shared" si="20"/>
        <v>0</v>
      </c>
      <c r="Y89" s="189">
        <f t="shared" si="20"/>
        <v>0</v>
      </c>
      <c r="Z89" s="190">
        <f t="shared" si="20"/>
        <v>0</v>
      </c>
      <c r="AA89" s="18"/>
      <c r="AB89" s="18"/>
      <c r="AC89" s="10"/>
    </row>
    <row r="90" spans="1:29" ht="14.4" customHeight="1" thickTop="1" thickBot="1">
      <c r="A90" s="194"/>
      <c r="B90" s="195"/>
      <c r="C90" s="196"/>
      <c r="D90" s="99"/>
      <c r="E90" s="99"/>
      <c r="F90" s="99"/>
      <c r="G90" s="99"/>
      <c r="H90" s="197"/>
      <c r="I90" s="99"/>
      <c r="J90" s="99"/>
      <c r="K90" s="197"/>
      <c r="L90" s="99"/>
      <c r="M90" s="99"/>
      <c r="N90" s="197"/>
      <c r="O90" s="198"/>
      <c r="P90" s="99"/>
      <c r="Q90" s="197"/>
      <c r="R90" s="99"/>
      <c r="S90" s="99"/>
      <c r="T90" s="197"/>
      <c r="U90" s="198"/>
      <c r="V90" s="199"/>
      <c r="W90" s="199"/>
      <c r="X90" s="199"/>
      <c r="Y90" s="99"/>
      <c r="Z90" s="197"/>
      <c r="AA90" s="123"/>
      <c r="AB90" s="18"/>
      <c r="AC90" s="10"/>
    </row>
    <row r="91" spans="1:29" ht="14.4" customHeight="1" thickTop="1" thickBot="1">
      <c r="A91" s="145"/>
      <c r="B91" s="125" t="s">
        <v>102</v>
      </c>
      <c r="C91" s="200"/>
      <c r="D91" s="109"/>
      <c r="E91" s="106"/>
      <c r="F91" s="109"/>
      <c r="G91" s="126"/>
      <c r="H91" s="106"/>
      <c r="I91" s="109"/>
      <c r="J91" s="126"/>
      <c r="K91" s="106"/>
      <c r="L91" s="109"/>
      <c r="M91" s="126"/>
      <c r="N91" s="106"/>
      <c r="O91" s="201"/>
      <c r="P91" s="201"/>
      <c r="Q91" s="164"/>
      <c r="R91" s="109"/>
      <c r="S91" s="106"/>
      <c r="T91" s="106"/>
      <c r="U91" s="109"/>
      <c r="V91" s="126"/>
      <c r="W91" s="126"/>
      <c r="X91" s="126"/>
      <c r="Y91" s="126"/>
      <c r="Z91" s="202"/>
      <c r="AA91" s="203"/>
      <c r="AB91" s="18"/>
      <c r="AC91" s="10"/>
    </row>
    <row r="92" spans="1:29" ht="14.4" customHeight="1" thickTop="1">
      <c r="A92" s="339" t="s">
        <v>103</v>
      </c>
      <c r="B92" s="359" t="s">
        <v>104</v>
      </c>
      <c r="C92" s="364" t="s">
        <v>30</v>
      </c>
      <c r="D92" s="111" t="s">
        <v>31</v>
      </c>
      <c r="E92" s="79">
        <f t="shared" ref="E92:E112" si="21">SUM(F92:H92)</f>
        <v>26</v>
      </c>
      <c r="F92" s="79">
        <v>0</v>
      </c>
      <c r="G92" s="79">
        <f t="shared" ref="G92:H113" si="22">SUM(J92,M92,P92,S92,V92,Y92)</f>
        <v>13</v>
      </c>
      <c r="H92" s="79">
        <f t="shared" si="22"/>
        <v>13</v>
      </c>
      <c r="I92" s="78"/>
      <c r="J92" s="79"/>
      <c r="K92" s="81"/>
      <c r="L92" s="78"/>
      <c r="M92" s="78">
        <v>13</v>
      </c>
      <c r="N92" s="81">
        <v>13</v>
      </c>
      <c r="O92" s="82"/>
      <c r="P92" s="83"/>
      <c r="Q92" s="84"/>
      <c r="R92" s="78"/>
      <c r="S92" s="79"/>
      <c r="T92" s="81"/>
      <c r="U92" s="80"/>
      <c r="V92" s="79"/>
      <c r="W92" s="81"/>
      <c r="X92" s="78"/>
      <c r="Y92" s="85"/>
      <c r="Z92" s="81"/>
      <c r="AA92" s="18"/>
      <c r="AB92" s="18"/>
      <c r="AC92" s="10"/>
    </row>
    <row r="93" spans="1:29" ht="14.4" customHeight="1" thickBot="1">
      <c r="A93" s="358"/>
      <c r="B93" s="346"/>
      <c r="C93" s="296"/>
      <c r="D93" s="47" t="s">
        <v>32</v>
      </c>
      <c r="E93" s="48">
        <f t="shared" si="21"/>
        <v>1</v>
      </c>
      <c r="F93" s="48">
        <v>0</v>
      </c>
      <c r="G93" s="48">
        <f t="shared" si="22"/>
        <v>0.5</v>
      </c>
      <c r="H93" s="48">
        <f t="shared" si="22"/>
        <v>0.5</v>
      </c>
      <c r="I93" s="54"/>
      <c r="J93" s="48"/>
      <c r="K93" s="49"/>
      <c r="L93" s="54"/>
      <c r="M93" s="54">
        <v>0.5</v>
      </c>
      <c r="N93" s="49">
        <v>0.5</v>
      </c>
      <c r="O93" s="51"/>
      <c r="P93" s="52"/>
      <c r="Q93" s="53"/>
      <c r="R93" s="54"/>
      <c r="S93" s="48"/>
      <c r="T93" s="49"/>
      <c r="U93" s="54"/>
      <c r="V93" s="48"/>
      <c r="W93" s="49"/>
      <c r="X93" s="54"/>
      <c r="Y93" s="55"/>
      <c r="Z93" s="49"/>
      <c r="AA93" s="18"/>
      <c r="AB93" s="18"/>
      <c r="AC93" s="10"/>
    </row>
    <row r="94" spans="1:29" ht="14.4" customHeight="1">
      <c r="A94" s="357" t="s">
        <v>105</v>
      </c>
      <c r="B94" s="345" t="s">
        <v>106</v>
      </c>
      <c r="C94" s="371" t="s">
        <v>48</v>
      </c>
      <c r="D94" s="56" t="s">
        <v>31</v>
      </c>
      <c r="E94" s="79">
        <f t="shared" si="21"/>
        <v>91</v>
      </c>
      <c r="F94" s="57">
        <v>0</v>
      </c>
      <c r="G94" s="57">
        <f t="shared" si="22"/>
        <v>52</v>
      </c>
      <c r="H94" s="57">
        <f t="shared" si="22"/>
        <v>39</v>
      </c>
      <c r="I94" s="63"/>
      <c r="J94" s="57"/>
      <c r="K94" s="58"/>
      <c r="L94" s="57"/>
      <c r="M94" s="57"/>
      <c r="N94" s="58"/>
      <c r="O94" s="178">
        <v>0</v>
      </c>
      <c r="P94" s="178">
        <v>26</v>
      </c>
      <c r="Q94" s="174">
        <v>13</v>
      </c>
      <c r="R94" s="204"/>
      <c r="S94" s="178">
        <v>26</v>
      </c>
      <c r="T94" s="174">
        <v>26</v>
      </c>
      <c r="U94" s="181"/>
      <c r="V94" s="57"/>
      <c r="W94" s="58"/>
      <c r="X94" s="78"/>
      <c r="Y94" s="85"/>
      <c r="Z94" s="81"/>
      <c r="AA94" s="18"/>
      <c r="AB94" s="18"/>
      <c r="AC94" s="10"/>
    </row>
    <row r="95" spans="1:29" ht="14.4" customHeight="1" thickBot="1">
      <c r="A95" s="358"/>
      <c r="B95" s="346"/>
      <c r="C95" s="372"/>
      <c r="D95" s="47" t="s">
        <v>32</v>
      </c>
      <c r="E95" s="48">
        <f t="shared" si="21"/>
        <v>3.5</v>
      </c>
      <c r="F95" s="48">
        <v>0</v>
      </c>
      <c r="G95" s="48">
        <f t="shared" si="22"/>
        <v>2</v>
      </c>
      <c r="H95" s="48">
        <f t="shared" si="22"/>
        <v>1.5</v>
      </c>
      <c r="I95" s="54"/>
      <c r="J95" s="48"/>
      <c r="K95" s="49"/>
      <c r="L95" s="48"/>
      <c r="M95" s="48"/>
      <c r="N95" s="49"/>
      <c r="O95" s="180">
        <v>0</v>
      </c>
      <c r="P95" s="180">
        <v>1</v>
      </c>
      <c r="Q95" s="177">
        <v>0.5</v>
      </c>
      <c r="R95" s="205"/>
      <c r="S95" s="180">
        <v>1</v>
      </c>
      <c r="T95" s="177">
        <v>1</v>
      </c>
      <c r="U95" s="175"/>
      <c r="V95" s="48"/>
      <c r="W95" s="49"/>
      <c r="X95" s="54"/>
      <c r="Y95" s="55"/>
      <c r="Z95" s="49"/>
      <c r="AA95" s="18"/>
      <c r="AB95" s="18"/>
      <c r="AC95" s="10"/>
    </row>
    <row r="96" spans="1:29" ht="14.4" customHeight="1">
      <c r="A96" s="339" t="s">
        <v>107</v>
      </c>
      <c r="B96" s="345" t="s">
        <v>108</v>
      </c>
      <c r="C96" s="295" t="s">
        <v>30</v>
      </c>
      <c r="D96" s="56" t="s">
        <v>31</v>
      </c>
      <c r="E96" s="79">
        <f t="shared" si="21"/>
        <v>52</v>
      </c>
      <c r="F96" s="79">
        <f>SUM(I96+L96+O96+R96+U96+X96)</f>
        <v>13</v>
      </c>
      <c r="G96" s="79">
        <f t="shared" si="22"/>
        <v>13</v>
      </c>
      <c r="H96" s="79">
        <f t="shared" si="22"/>
        <v>26</v>
      </c>
      <c r="I96" s="78"/>
      <c r="J96" s="79"/>
      <c r="K96" s="81"/>
      <c r="L96" s="79">
        <v>13</v>
      </c>
      <c r="M96" s="79">
        <v>13</v>
      </c>
      <c r="N96" s="81">
        <v>26</v>
      </c>
      <c r="O96" s="173"/>
      <c r="P96" s="206"/>
      <c r="Q96" s="206"/>
      <c r="R96" s="181"/>
      <c r="S96" s="206"/>
      <c r="T96" s="182"/>
      <c r="U96" s="181"/>
      <c r="V96" s="79"/>
      <c r="W96" s="81"/>
      <c r="X96" s="78"/>
      <c r="Y96" s="85"/>
      <c r="Z96" s="81"/>
      <c r="AA96" s="18"/>
      <c r="AB96" s="18"/>
      <c r="AC96" s="10"/>
    </row>
    <row r="97" spans="1:29" ht="14.4" customHeight="1" thickBot="1">
      <c r="A97" s="358"/>
      <c r="B97" s="346"/>
      <c r="C97" s="296"/>
      <c r="D97" s="47" t="s">
        <v>32</v>
      </c>
      <c r="E97" s="48">
        <f t="shared" si="21"/>
        <v>2</v>
      </c>
      <c r="F97" s="48">
        <v>0.5</v>
      </c>
      <c r="G97" s="48">
        <f t="shared" si="22"/>
        <v>0.5</v>
      </c>
      <c r="H97" s="48">
        <f t="shared" si="22"/>
        <v>1</v>
      </c>
      <c r="I97" s="116"/>
      <c r="J97" s="117"/>
      <c r="K97" s="65"/>
      <c r="L97" s="69">
        <v>0.5</v>
      </c>
      <c r="M97" s="69">
        <v>0.5</v>
      </c>
      <c r="N97" s="65">
        <v>1</v>
      </c>
      <c r="O97" s="70"/>
      <c r="P97" s="69"/>
      <c r="Q97" s="69"/>
      <c r="R97" s="76"/>
      <c r="S97" s="69"/>
      <c r="T97" s="65"/>
      <c r="U97" s="54"/>
      <c r="V97" s="48"/>
      <c r="W97" s="49"/>
      <c r="X97" s="54"/>
      <c r="Y97" s="55"/>
      <c r="Z97" s="49"/>
      <c r="AA97" s="18"/>
      <c r="AB97" s="18"/>
      <c r="AC97" s="10"/>
    </row>
    <row r="98" spans="1:29" ht="14.4" customHeight="1">
      <c r="A98" s="357" t="s">
        <v>109</v>
      </c>
      <c r="B98" s="345" t="s">
        <v>110</v>
      </c>
      <c r="C98" s="295" t="s">
        <v>30</v>
      </c>
      <c r="D98" s="56" t="s">
        <v>31</v>
      </c>
      <c r="E98" s="79">
        <f t="shared" si="21"/>
        <v>52</v>
      </c>
      <c r="F98" s="57">
        <f>SUM(I98+L98+O98+R98+U98+X98)</f>
        <v>0</v>
      </c>
      <c r="G98" s="57">
        <f t="shared" si="22"/>
        <v>26</v>
      </c>
      <c r="H98" s="57">
        <f t="shared" si="22"/>
        <v>26</v>
      </c>
      <c r="I98" s="63"/>
      <c r="J98" s="57"/>
      <c r="K98" s="58"/>
      <c r="L98" s="121"/>
      <c r="M98" s="61">
        <v>26</v>
      </c>
      <c r="N98" s="62">
        <v>26</v>
      </c>
      <c r="O98" s="60"/>
      <c r="P98" s="61"/>
      <c r="Q98" s="62"/>
      <c r="R98" s="63"/>
      <c r="S98" s="57"/>
      <c r="T98" s="58"/>
      <c r="U98" s="63"/>
      <c r="V98" s="57"/>
      <c r="W98" s="58"/>
      <c r="X98" s="63"/>
      <c r="Y98" s="64"/>
      <c r="Z98" s="58"/>
      <c r="AA98" s="18"/>
      <c r="AB98" s="18"/>
      <c r="AC98" s="10"/>
    </row>
    <row r="99" spans="1:29" ht="14.4" customHeight="1" thickBot="1">
      <c r="A99" s="358"/>
      <c r="B99" s="346"/>
      <c r="C99" s="296"/>
      <c r="D99" s="47" t="s">
        <v>32</v>
      </c>
      <c r="E99" s="48">
        <f t="shared" si="21"/>
        <v>2</v>
      </c>
      <c r="F99" s="48">
        <f>SUM(I99+L99+O99+R99+U99+X99)</f>
        <v>0</v>
      </c>
      <c r="G99" s="48">
        <f t="shared" si="22"/>
        <v>1</v>
      </c>
      <c r="H99" s="48">
        <f t="shared" si="22"/>
        <v>1</v>
      </c>
      <c r="I99" s="54"/>
      <c r="J99" s="48"/>
      <c r="K99" s="49"/>
      <c r="L99" s="113"/>
      <c r="M99" s="52">
        <v>1</v>
      </c>
      <c r="N99" s="53">
        <v>1</v>
      </c>
      <c r="O99" s="51"/>
      <c r="P99" s="52"/>
      <c r="Q99" s="53"/>
      <c r="R99" s="54"/>
      <c r="S99" s="48"/>
      <c r="T99" s="49"/>
      <c r="U99" s="54"/>
      <c r="V99" s="48"/>
      <c r="W99" s="49"/>
      <c r="X99" s="54"/>
      <c r="Y99" s="55"/>
      <c r="Z99" s="49"/>
      <c r="AA99" s="18"/>
      <c r="AB99" s="18"/>
      <c r="AC99" s="10"/>
    </row>
    <row r="100" spans="1:29" ht="14.4" customHeight="1">
      <c r="A100" s="339" t="s">
        <v>111</v>
      </c>
      <c r="B100" s="359" t="s">
        <v>112</v>
      </c>
      <c r="C100" s="295" t="s">
        <v>30</v>
      </c>
      <c r="D100" s="56" t="s">
        <v>31</v>
      </c>
      <c r="E100" s="79">
        <f t="shared" si="21"/>
        <v>52</v>
      </c>
      <c r="F100" s="57">
        <v>13</v>
      </c>
      <c r="G100" s="57">
        <f t="shared" si="22"/>
        <v>26</v>
      </c>
      <c r="H100" s="57">
        <f t="shared" si="22"/>
        <v>13</v>
      </c>
      <c r="I100" s="63"/>
      <c r="J100" s="57"/>
      <c r="K100" s="58"/>
      <c r="L100" s="63"/>
      <c r="M100" s="57"/>
      <c r="N100" s="58"/>
      <c r="O100" s="59">
        <v>13</v>
      </c>
      <c r="P100" s="57">
        <v>26</v>
      </c>
      <c r="Q100" s="58">
        <v>13</v>
      </c>
      <c r="R100" s="63"/>
      <c r="S100" s="57"/>
      <c r="T100" s="58"/>
      <c r="U100" s="63"/>
      <c r="V100" s="57"/>
      <c r="W100" s="58"/>
      <c r="X100" s="63"/>
      <c r="Y100" s="64"/>
      <c r="Z100" s="58"/>
      <c r="AA100" s="18"/>
      <c r="AB100" s="18"/>
      <c r="AC100" s="10"/>
    </row>
    <row r="101" spans="1:29" ht="14.4" customHeight="1" thickBot="1">
      <c r="A101" s="358"/>
      <c r="B101" s="346"/>
      <c r="C101" s="296"/>
      <c r="D101" s="47" t="s">
        <v>32</v>
      </c>
      <c r="E101" s="48">
        <f t="shared" si="21"/>
        <v>2</v>
      </c>
      <c r="F101" s="48">
        <v>0.5</v>
      </c>
      <c r="G101" s="48">
        <f t="shared" si="22"/>
        <v>1</v>
      </c>
      <c r="H101" s="48">
        <f t="shared" si="22"/>
        <v>0.5</v>
      </c>
      <c r="I101" s="54"/>
      <c r="J101" s="48"/>
      <c r="K101" s="49"/>
      <c r="L101" s="54"/>
      <c r="M101" s="48"/>
      <c r="N101" s="49"/>
      <c r="O101" s="50">
        <v>0.5</v>
      </c>
      <c r="P101" s="48">
        <v>1</v>
      </c>
      <c r="Q101" s="49">
        <v>0.5</v>
      </c>
      <c r="R101" s="54"/>
      <c r="S101" s="48"/>
      <c r="T101" s="49"/>
      <c r="U101" s="54"/>
      <c r="V101" s="48"/>
      <c r="W101" s="49"/>
      <c r="X101" s="54"/>
      <c r="Y101" s="55"/>
      <c r="Z101" s="49"/>
      <c r="AA101" s="18"/>
      <c r="AB101" s="18"/>
      <c r="AC101" s="10"/>
    </row>
    <row r="102" spans="1:29" ht="14.4" customHeight="1">
      <c r="A102" s="357" t="s">
        <v>113</v>
      </c>
      <c r="B102" s="345" t="s">
        <v>114</v>
      </c>
      <c r="C102" s="295" t="s">
        <v>30</v>
      </c>
      <c r="D102" s="56" t="s">
        <v>31</v>
      </c>
      <c r="E102" s="79">
        <f t="shared" si="21"/>
        <v>52</v>
      </c>
      <c r="F102" s="57">
        <v>13</v>
      </c>
      <c r="G102" s="57">
        <f t="shared" si="22"/>
        <v>26</v>
      </c>
      <c r="H102" s="57">
        <v>13</v>
      </c>
      <c r="I102" s="78"/>
      <c r="J102" s="79"/>
      <c r="K102" s="81"/>
      <c r="L102" s="78"/>
      <c r="M102" s="79"/>
      <c r="N102" s="81"/>
      <c r="O102" s="60"/>
      <c r="P102" s="61"/>
      <c r="Q102" s="62"/>
      <c r="R102" s="78">
        <v>13</v>
      </c>
      <c r="S102" s="79">
        <v>26</v>
      </c>
      <c r="T102" s="81">
        <v>13</v>
      </c>
      <c r="U102" s="78"/>
      <c r="V102" s="79"/>
      <c r="W102" s="81"/>
      <c r="X102" s="78"/>
      <c r="Y102" s="85"/>
      <c r="Z102" s="81"/>
      <c r="AA102" s="18"/>
      <c r="AB102" s="18"/>
      <c r="AC102" s="10"/>
    </row>
    <row r="103" spans="1:29" ht="14.4" customHeight="1" thickBot="1">
      <c r="A103" s="358"/>
      <c r="B103" s="346"/>
      <c r="C103" s="296"/>
      <c r="D103" s="47" t="s">
        <v>32</v>
      </c>
      <c r="E103" s="48">
        <f t="shared" si="21"/>
        <v>2</v>
      </c>
      <c r="F103" s="48">
        <v>0.5</v>
      </c>
      <c r="G103" s="48">
        <f t="shared" si="22"/>
        <v>1</v>
      </c>
      <c r="H103" s="48">
        <v>0.5</v>
      </c>
      <c r="I103" s="54"/>
      <c r="J103" s="48"/>
      <c r="K103" s="49"/>
      <c r="L103" s="54"/>
      <c r="M103" s="48"/>
      <c r="N103" s="49"/>
      <c r="O103" s="51"/>
      <c r="P103" s="52"/>
      <c r="Q103" s="53"/>
      <c r="R103" s="54">
        <v>0.5</v>
      </c>
      <c r="S103" s="48">
        <v>1</v>
      </c>
      <c r="T103" s="49">
        <v>0.5</v>
      </c>
      <c r="U103" s="54"/>
      <c r="V103" s="48"/>
      <c r="W103" s="49"/>
      <c r="X103" s="54"/>
      <c r="Y103" s="55"/>
      <c r="Z103" s="49"/>
      <c r="AA103" s="18"/>
      <c r="AB103" s="18"/>
      <c r="AC103" s="10"/>
    </row>
    <row r="104" spans="1:29" ht="14.4" customHeight="1">
      <c r="A104" s="339" t="s">
        <v>115</v>
      </c>
      <c r="B104" s="345" t="s">
        <v>116</v>
      </c>
      <c r="C104" s="365" t="s">
        <v>48</v>
      </c>
      <c r="D104" s="56" t="s">
        <v>31</v>
      </c>
      <c r="E104" s="79">
        <f t="shared" si="21"/>
        <v>52</v>
      </c>
      <c r="F104" s="57">
        <v>13</v>
      </c>
      <c r="G104" s="57">
        <f t="shared" si="22"/>
        <v>26</v>
      </c>
      <c r="H104" s="57">
        <f t="shared" si="22"/>
        <v>13</v>
      </c>
      <c r="I104" s="78"/>
      <c r="J104" s="79"/>
      <c r="K104" s="81"/>
      <c r="L104" s="78"/>
      <c r="M104" s="79"/>
      <c r="N104" s="81"/>
      <c r="O104" s="80">
        <v>13</v>
      </c>
      <c r="P104" s="79">
        <v>26</v>
      </c>
      <c r="Q104" s="81">
        <v>13</v>
      </c>
      <c r="R104" s="78"/>
      <c r="S104" s="79"/>
      <c r="T104" s="81"/>
      <c r="U104" s="78"/>
      <c r="V104" s="79"/>
      <c r="W104" s="81"/>
      <c r="X104" s="78"/>
      <c r="Y104" s="85"/>
      <c r="Z104" s="81"/>
      <c r="AA104" s="18"/>
      <c r="AB104" s="18"/>
      <c r="AC104" s="10"/>
    </row>
    <row r="105" spans="1:29" ht="10.95" customHeight="1" thickBot="1">
      <c r="A105" s="358"/>
      <c r="B105" s="346"/>
      <c r="C105" s="366"/>
      <c r="D105" s="47" t="s">
        <v>32</v>
      </c>
      <c r="E105" s="48">
        <f t="shared" si="21"/>
        <v>2</v>
      </c>
      <c r="F105" s="48">
        <v>0.5</v>
      </c>
      <c r="G105" s="48">
        <f t="shared" si="22"/>
        <v>1</v>
      </c>
      <c r="H105" s="48">
        <f t="shared" si="22"/>
        <v>0.5</v>
      </c>
      <c r="I105" s="76"/>
      <c r="J105" s="69"/>
      <c r="K105" s="65"/>
      <c r="L105" s="76"/>
      <c r="M105" s="69"/>
      <c r="N105" s="65"/>
      <c r="O105" s="70">
        <v>0.5</v>
      </c>
      <c r="P105" s="69">
        <v>1</v>
      </c>
      <c r="Q105" s="65">
        <v>0.5</v>
      </c>
      <c r="R105" s="76"/>
      <c r="S105" s="69"/>
      <c r="T105" s="65"/>
      <c r="U105" s="76"/>
      <c r="V105" s="69"/>
      <c r="W105" s="65"/>
      <c r="X105" s="76"/>
      <c r="Y105" s="77"/>
      <c r="Z105" s="65"/>
      <c r="AA105" s="18"/>
      <c r="AB105" s="18"/>
      <c r="AC105" s="10"/>
    </row>
    <row r="106" spans="1:29" ht="16.2" customHeight="1">
      <c r="A106" s="357" t="s">
        <v>117</v>
      </c>
      <c r="B106" s="359" t="s">
        <v>118</v>
      </c>
      <c r="C106" s="364" t="s">
        <v>30</v>
      </c>
      <c r="D106" s="56" t="s">
        <v>31</v>
      </c>
      <c r="E106" s="57">
        <f t="shared" si="21"/>
        <v>39</v>
      </c>
      <c r="F106" s="57">
        <f>SUM(I106+L106+O106+R106+U106+X106)</f>
        <v>0</v>
      </c>
      <c r="G106" s="57">
        <f t="shared" si="22"/>
        <v>13</v>
      </c>
      <c r="H106" s="58">
        <f t="shared" si="22"/>
        <v>26</v>
      </c>
      <c r="I106" s="82"/>
      <c r="J106" s="83">
        <v>13</v>
      </c>
      <c r="K106" s="84">
        <v>26</v>
      </c>
      <c r="L106" s="78"/>
      <c r="M106" s="79"/>
      <c r="N106" s="81"/>
      <c r="O106" s="82"/>
      <c r="P106" s="83"/>
      <c r="Q106" s="84"/>
      <c r="R106" s="78"/>
      <c r="S106" s="79"/>
      <c r="T106" s="81"/>
      <c r="U106" s="78"/>
      <c r="V106" s="79"/>
      <c r="W106" s="81"/>
      <c r="X106" s="78"/>
      <c r="Y106" s="85"/>
      <c r="Z106" s="81"/>
      <c r="AA106" s="18"/>
      <c r="AB106" s="18"/>
      <c r="AC106" s="10"/>
    </row>
    <row r="107" spans="1:29" ht="14.4" customHeight="1" thickBot="1">
      <c r="A107" s="358"/>
      <c r="B107" s="346"/>
      <c r="C107" s="296"/>
      <c r="D107" s="47" t="s">
        <v>32</v>
      </c>
      <c r="E107" s="48">
        <f>SUM(F107:H107)</f>
        <v>1.5</v>
      </c>
      <c r="F107" s="48">
        <f>SUM(I107+L107+O107+R107+U107+X107)</f>
        <v>0</v>
      </c>
      <c r="G107" s="48">
        <f t="shared" si="22"/>
        <v>0.5</v>
      </c>
      <c r="H107" s="49">
        <f t="shared" si="22"/>
        <v>1</v>
      </c>
      <c r="I107" s="51"/>
      <c r="J107" s="52">
        <v>0.5</v>
      </c>
      <c r="K107" s="53">
        <v>1</v>
      </c>
      <c r="L107" s="54"/>
      <c r="M107" s="48"/>
      <c r="N107" s="49"/>
      <c r="O107" s="51"/>
      <c r="P107" s="52"/>
      <c r="Q107" s="53"/>
      <c r="R107" s="54"/>
      <c r="S107" s="48"/>
      <c r="T107" s="49"/>
      <c r="U107" s="54"/>
      <c r="V107" s="48"/>
      <c r="W107" s="49"/>
      <c r="X107" s="54"/>
      <c r="Y107" s="55"/>
      <c r="Z107" s="49"/>
      <c r="AA107" s="18"/>
      <c r="AB107" s="18"/>
      <c r="AC107" s="10"/>
    </row>
    <row r="108" spans="1:29" ht="14.4" customHeight="1">
      <c r="A108" s="339" t="s">
        <v>119</v>
      </c>
      <c r="B108" s="345" t="s">
        <v>120</v>
      </c>
      <c r="C108" s="295" t="s">
        <v>30</v>
      </c>
      <c r="D108" s="56" t="s">
        <v>31</v>
      </c>
      <c r="E108" s="57">
        <f t="shared" si="21"/>
        <v>26</v>
      </c>
      <c r="F108" s="57">
        <v>13</v>
      </c>
      <c r="G108" s="57">
        <f t="shared" si="22"/>
        <v>0</v>
      </c>
      <c r="H108" s="58">
        <f t="shared" si="22"/>
        <v>13</v>
      </c>
      <c r="I108" s="59">
        <v>13</v>
      </c>
      <c r="J108" s="57"/>
      <c r="K108" s="57">
        <v>13</v>
      </c>
      <c r="L108" s="63"/>
      <c r="M108" s="57"/>
      <c r="N108" s="58"/>
      <c r="O108" s="60"/>
      <c r="P108" s="61"/>
      <c r="Q108" s="62"/>
      <c r="R108" s="63"/>
      <c r="S108" s="57"/>
      <c r="T108" s="58"/>
      <c r="U108" s="63"/>
      <c r="V108" s="57"/>
      <c r="W108" s="58"/>
      <c r="X108" s="63"/>
      <c r="Y108" s="64"/>
      <c r="Z108" s="58"/>
      <c r="AA108" s="18"/>
      <c r="AB108" s="18"/>
      <c r="AC108" s="10"/>
    </row>
    <row r="109" spans="1:29" ht="14.4" customHeight="1" thickBot="1">
      <c r="A109" s="358"/>
      <c r="B109" s="346"/>
      <c r="C109" s="296"/>
      <c r="D109" s="47" t="s">
        <v>32</v>
      </c>
      <c r="E109" s="48">
        <f>SUM(F109:H109)</f>
        <v>1</v>
      </c>
      <c r="F109" s="48">
        <v>0.5</v>
      </c>
      <c r="G109" s="48">
        <f t="shared" si="22"/>
        <v>0</v>
      </c>
      <c r="H109" s="49">
        <f t="shared" si="22"/>
        <v>0.5</v>
      </c>
      <c r="I109" s="70">
        <v>0.5</v>
      </c>
      <c r="J109" s="69"/>
      <c r="K109" s="69">
        <v>0.5</v>
      </c>
      <c r="L109" s="76"/>
      <c r="M109" s="69"/>
      <c r="N109" s="65"/>
      <c r="O109" s="73"/>
      <c r="P109" s="74"/>
      <c r="Q109" s="75"/>
      <c r="R109" s="76"/>
      <c r="S109" s="69"/>
      <c r="T109" s="65"/>
      <c r="U109" s="76"/>
      <c r="V109" s="69"/>
      <c r="W109" s="65"/>
      <c r="X109" s="76"/>
      <c r="Y109" s="77"/>
      <c r="Z109" s="49"/>
      <c r="AA109" s="18"/>
      <c r="AB109" s="18"/>
      <c r="AC109" s="10"/>
    </row>
    <row r="110" spans="1:29" ht="14.4" customHeight="1">
      <c r="A110" s="357" t="s">
        <v>121</v>
      </c>
      <c r="B110" s="345" t="s">
        <v>122</v>
      </c>
      <c r="C110" s="295" t="s">
        <v>30</v>
      </c>
      <c r="D110" s="56" t="s">
        <v>31</v>
      </c>
      <c r="E110" s="57">
        <f t="shared" si="21"/>
        <v>52</v>
      </c>
      <c r="F110" s="57">
        <f>SUM(I110+L110+O110+R110+U110+X110)</f>
        <v>0</v>
      </c>
      <c r="G110" s="57">
        <f t="shared" si="22"/>
        <v>26</v>
      </c>
      <c r="H110" s="58">
        <f t="shared" si="22"/>
        <v>26</v>
      </c>
      <c r="I110" s="80"/>
      <c r="J110" s="79"/>
      <c r="K110" s="81"/>
      <c r="L110" s="78"/>
      <c r="M110" s="79"/>
      <c r="N110" s="81"/>
      <c r="O110" s="82"/>
      <c r="P110" s="83"/>
      <c r="Q110" s="84"/>
      <c r="R110" s="78"/>
      <c r="S110" s="79"/>
      <c r="T110" s="81"/>
      <c r="U110" s="78"/>
      <c r="V110" s="79"/>
      <c r="W110" s="81"/>
      <c r="X110" s="79">
        <f>SUM(AA110+AF110+AK110+AP110+AU110+AZ110)</f>
        <v>0</v>
      </c>
      <c r="Y110" s="79">
        <v>26</v>
      </c>
      <c r="Z110" s="81">
        <v>26</v>
      </c>
      <c r="AA110" s="18"/>
      <c r="AB110" s="18"/>
      <c r="AC110" s="10"/>
    </row>
    <row r="111" spans="1:29" ht="14.4" customHeight="1" thickBot="1">
      <c r="A111" s="358"/>
      <c r="B111" s="346"/>
      <c r="C111" s="296"/>
      <c r="D111" s="47" t="s">
        <v>32</v>
      </c>
      <c r="E111" s="48">
        <f>SUM(F111:H111)</f>
        <v>2</v>
      </c>
      <c r="F111" s="48">
        <f>SUM(I111+L111+O111+R111+U111+X111)</f>
        <v>0</v>
      </c>
      <c r="G111" s="48">
        <f t="shared" si="22"/>
        <v>1</v>
      </c>
      <c r="H111" s="49">
        <f t="shared" si="22"/>
        <v>1</v>
      </c>
      <c r="I111" s="70"/>
      <c r="J111" s="69"/>
      <c r="K111" s="65"/>
      <c r="L111" s="76"/>
      <c r="M111" s="69"/>
      <c r="N111" s="65"/>
      <c r="O111" s="73"/>
      <c r="P111" s="74"/>
      <c r="Q111" s="75"/>
      <c r="R111" s="76"/>
      <c r="S111" s="69"/>
      <c r="T111" s="65"/>
      <c r="U111" s="76"/>
      <c r="V111" s="69"/>
      <c r="W111" s="65"/>
      <c r="X111" s="69">
        <f>SUM(AA111+AF111+AK111+AP111+AU111+AZ111)</f>
        <v>0</v>
      </c>
      <c r="Y111" s="69">
        <v>1</v>
      </c>
      <c r="Z111" s="65">
        <v>1</v>
      </c>
      <c r="AA111" s="18"/>
      <c r="AB111" s="18"/>
      <c r="AC111" s="10"/>
    </row>
    <row r="112" spans="1:29" ht="14.4" customHeight="1">
      <c r="A112" s="339" t="s">
        <v>123</v>
      </c>
      <c r="B112" s="359" t="s">
        <v>124</v>
      </c>
      <c r="C112" s="295" t="s">
        <v>30</v>
      </c>
      <c r="D112" s="56" t="s">
        <v>31</v>
      </c>
      <c r="E112" s="57">
        <f t="shared" si="21"/>
        <v>52</v>
      </c>
      <c r="F112" s="57">
        <f>SUM(I112+L112+O112+R112+U112+X112)</f>
        <v>0</v>
      </c>
      <c r="G112" s="57">
        <f t="shared" si="22"/>
        <v>26</v>
      </c>
      <c r="H112" s="58">
        <f t="shared" si="22"/>
        <v>26</v>
      </c>
      <c r="I112" s="82"/>
      <c r="J112" s="83">
        <v>26</v>
      </c>
      <c r="K112" s="84">
        <v>26</v>
      </c>
      <c r="L112" s="78"/>
      <c r="M112" s="79"/>
      <c r="N112" s="81"/>
      <c r="O112" s="82"/>
      <c r="P112" s="83"/>
      <c r="Q112" s="84"/>
      <c r="R112" s="78"/>
      <c r="S112" s="79"/>
      <c r="T112" s="81"/>
      <c r="U112" s="78"/>
      <c r="V112" s="79"/>
      <c r="W112" s="81"/>
      <c r="X112" s="78"/>
      <c r="Y112" s="85"/>
      <c r="Z112" s="81"/>
      <c r="AA112" s="18"/>
      <c r="AB112" s="18"/>
      <c r="AC112" s="10"/>
    </row>
    <row r="113" spans="1:29" ht="14.4" customHeight="1" thickBot="1">
      <c r="A113" s="358"/>
      <c r="B113" s="346"/>
      <c r="C113" s="296"/>
      <c r="D113" s="47" t="s">
        <v>32</v>
      </c>
      <c r="E113" s="48">
        <f>SUM(F113:H113)</f>
        <v>2</v>
      </c>
      <c r="F113" s="48">
        <f>SUM(I113+L113+O113+R113+U113+X113)</f>
        <v>0</v>
      </c>
      <c r="G113" s="48">
        <f t="shared" si="22"/>
        <v>1</v>
      </c>
      <c r="H113" s="49">
        <f t="shared" si="22"/>
        <v>1</v>
      </c>
      <c r="I113" s="73"/>
      <c r="J113" s="74">
        <v>1</v>
      </c>
      <c r="K113" s="75">
        <v>1</v>
      </c>
      <c r="L113" s="76"/>
      <c r="M113" s="69"/>
      <c r="N113" s="65"/>
      <c r="O113" s="73"/>
      <c r="P113" s="74"/>
      <c r="Q113" s="75"/>
      <c r="R113" s="76"/>
      <c r="S113" s="69"/>
      <c r="T113" s="65"/>
      <c r="U113" s="76"/>
      <c r="V113" s="69"/>
      <c r="W113" s="65"/>
      <c r="X113" s="76"/>
      <c r="Y113" s="77"/>
      <c r="Z113" s="65"/>
      <c r="AA113" s="18"/>
      <c r="AB113" s="18"/>
      <c r="AC113" s="10"/>
    </row>
    <row r="114" spans="1:29" ht="14.4" customHeight="1" thickBot="1">
      <c r="A114" s="360" t="s">
        <v>125</v>
      </c>
      <c r="B114" s="361"/>
      <c r="C114" s="295"/>
      <c r="D114" s="207" t="s">
        <v>31</v>
      </c>
      <c r="E114" s="207">
        <f>SUM(E92,E94,E96,E98,E100,E102,E104,E106,E108,E110,E112)</f>
        <v>546</v>
      </c>
      <c r="F114" s="208">
        <f>SUM(F92,F94,F96,F98,F100,F102,F104,F106,F108,F110,F112)</f>
        <v>65</v>
      </c>
      <c r="G114" s="209">
        <f t="shared" ref="E114:Z115" si="23">SUM(G92,G94,G96,G98,G100,G102,G104,G106,G108,G110,G112)</f>
        <v>247</v>
      </c>
      <c r="H114" s="209">
        <f t="shared" si="23"/>
        <v>234</v>
      </c>
      <c r="I114" s="209">
        <f t="shared" si="23"/>
        <v>13</v>
      </c>
      <c r="J114" s="209">
        <f t="shared" si="23"/>
        <v>39</v>
      </c>
      <c r="K114" s="209">
        <f t="shared" si="23"/>
        <v>65</v>
      </c>
      <c r="L114" s="209">
        <f t="shared" si="23"/>
        <v>13</v>
      </c>
      <c r="M114" s="95">
        <f t="shared" si="23"/>
        <v>52</v>
      </c>
      <c r="N114" s="210">
        <f t="shared" si="23"/>
        <v>65</v>
      </c>
      <c r="O114" s="207">
        <f t="shared" si="23"/>
        <v>26</v>
      </c>
      <c r="P114" s="207">
        <f t="shared" si="23"/>
        <v>78</v>
      </c>
      <c r="Q114" s="211">
        <f t="shared" si="23"/>
        <v>39</v>
      </c>
      <c r="R114" s="207">
        <f t="shared" si="23"/>
        <v>13</v>
      </c>
      <c r="S114" s="208">
        <f t="shared" si="23"/>
        <v>52</v>
      </c>
      <c r="T114" s="95">
        <f t="shared" si="23"/>
        <v>39</v>
      </c>
      <c r="U114" s="95">
        <f t="shared" si="23"/>
        <v>0</v>
      </c>
      <c r="V114" s="95">
        <f t="shared" si="23"/>
        <v>0</v>
      </c>
      <c r="W114" s="211">
        <f t="shared" si="23"/>
        <v>0</v>
      </c>
      <c r="X114" s="208">
        <f t="shared" si="23"/>
        <v>0</v>
      </c>
      <c r="Y114" s="95">
        <f t="shared" si="23"/>
        <v>26</v>
      </c>
      <c r="Z114" s="95">
        <f t="shared" si="23"/>
        <v>26</v>
      </c>
      <c r="AA114" s="18"/>
      <c r="AB114" s="18"/>
      <c r="AC114" s="10"/>
    </row>
    <row r="115" spans="1:29" ht="14.4" customHeight="1" thickTop="1" thickBot="1">
      <c r="A115" s="362"/>
      <c r="B115" s="363"/>
      <c r="C115" s="301"/>
      <c r="D115" s="96" t="s">
        <v>32</v>
      </c>
      <c r="E115" s="96">
        <f t="shared" si="23"/>
        <v>21</v>
      </c>
      <c r="F115" s="212">
        <f t="shared" si="23"/>
        <v>2.5</v>
      </c>
      <c r="G115" s="96">
        <f t="shared" si="23"/>
        <v>9.5</v>
      </c>
      <c r="H115" s="212">
        <f t="shared" si="23"/>
        <v>9</v>
      </c>
      <c r="I115" s="213">
        <f t="shared" si="23"/>
        <v>0.5</v>
      </c>
      <c r="J115" s="214">
        <f t="shared" si="23"/>
        <v>1.5</v>
      </c>
      <c r="K115" s="215">
        <f t="shared" si="23"/>
        <v>2.5</v>
      </c>
      <c r="L115" s="215">
        <f t="shared" si="23"/>
        <v>0.5</v>
      </c>
      <c r="M115" s="96">
        <f t="shared" si="23"/>
        <v>2</v>
      </c>
      <c r="N115" s="153">
        <f t="shared" si="23"/>
        <v>2.5</v>
      </c>
      <c r="O115" s="96">
        <f t="shared" si="23"/>
        <v>1</v>
      </c>
      <c r="P115" s="96">
        <f t="shared" si="23"/>
        <v>3</v>
      </c>
      <c r="Q115" s="153">
        <f t="shared" si="23"/>
        <v>1.5</v>
      </c>
      <c r="R115" s="96">
        <f t="shared" si="23"/>
        <v>0.5</v>
      </c>
      <c r="S115" s="212">
        <f t="shared" si="23"/>
        <v>2</v>
      </c>
      <c r="T115" s="96">
        <f t="shared" si="23"/>
        <v>1.5</v>
      </c>
      <c r="U115" s="212">
        <f t="shared" si="23"/>
        <v>0</v>
      </c>
      <c r="V115" s="215">
        <f t="shared" si="23"/>
        <v>0</v>
      </c>
      <c r="W115" s="96">
        <f t="shared" si="23"/>
        <v>0</v>
      </c>
      <c r="X115" s="212">
        <f t="shared" si="23"/>
        <v>0</v>
      </c>
      <c r="Y115" s="96">
        <f t="shared" si="23"/>
        <v>1</v>
      </c>
      <c r="Z115" s="96">
        <f t="shared" si="23"/>
        <v>1</v>
      </c>
      <c r="AA115" s="18"/>
      <c r="AB115" s="18"/>
      <c r="AC115" s="10"/>
    </row>
    <row r="116" spans="1:29" ht="14.4" customHeight="1" thickTop="1" thickBot="1">
      <c r="A116" s="106"/>
      <c r="B116" s="216"/>
      <c r="C116" s="200"/>
      <c r="D116" s="212"/>
      <c r="E116" s="217"/>
      <c r="F116" s="212"/>
      <c r="G116" s="217"/>
      <c r="H116" s="212"/>
      <c r="I116" s="217"/>
      <c r="J116" s="212"/>
      <c r="K116" s="218"/>
      <c r="L116" s="212"/>
      <c r="M116" s="218"/>
      <c r="N116" s="218"/>
      <c r="O116" s="212"/>
      <c r="P116" s="218"/>
      <c r="Q116" s="218"/>
      <c r="R116" s="218"/>
      <c r="S116" s="217"/>
      <c r="T116" s="219"/>
      <c r="U116" s="212"/>
      <c r="V116" s="218"/>
      <c r="W116" s="218"/>
      <c r="X116" s="218"/>
      <c r="Y116" s="220"/>
      <c r="Z116" s="221"/>
      <c r="AA116" s="18"/>
      <c r="AB116" s="18"/>
      <c r="AC116" s="10"/>
    </row>
    <row r="117" spans="1:29" ht="14.4" customHeight="1" thickTop="1" thickBot="1">
      <c r="A117" s="222"/>
      <c r="B117" s="223" t="s">
        <v>126</v>
      </c>
      <c r="C117" s="224"/>
      <c r="D117" s="109"/>
      <c r="E117" s="106"/>
      <c r="F117" s="109"/>
      <c r="G117" s="106"/>
      <c r="H117" s="109"/>
      <c r="I117" s="106"/>
      <c r="J117" s="109"/>
      <c r="K117" s="106"/>
      <c r="L117" s="109"/>
      <c r="M117" s="126"/>
      <c r="N117" s="126"/>
      <c r="O117" s="201"/>
      <c r="P117" s="110"/>
      <c r="Q117" s="201"/>
      <c r="R117" s="126"/>
      <c r="S117" s="106"/>
      <c r="T117" s="106"/>
      <c r="U117" s="126"/>
      <c r="V117" s="126"/>
      <c r="W117" s="126"/>
      <c r="X117" s="126"/>
      <c r="Y117" s="126"/>
      <c r="Z117" s="202"/>
      <c r="AA117" s="18"/>
      <c r="AB117" s="18"/>
      <c r="AC117" s="10"/>
    </row>
    <row r="118" spans="1:29" ht="14.4" customHeight="1" thickTop="1">
      <c r="A118" s="339" t="s">
        <v>127</v>
      </c>
      <c r="B118" s="359" t="s">
        <v>128</v>
      </c>
      <c r="C118" s="364" t="s">
        <v>30</v>
      </c>
      <c r="D118" s="111" t="s">
        <v>31</v>
      </c>
      <c r="E118" s="79">
        <f t="shared" ref="E118:E123" si="24">SUM(F118:H118)</f>
        <v>39</v>
      </c>
      <c r="F118" s="79">
        <v>0</v>
      </c>
      <c r="G118" s="79">
        <f t="shared" ref="G118:H123" si="25">SUM(J118,M118,P118,S118,V118,Y118)</f>
        <v>26</v>
      </c>
      <c r="H118" s="81">
        <f t="shared" si="25"/>
        <v>13</v>
      </c>
      <c r="I118" s="173"/>
      <c r="J118" s="206"/>
      <c r="K118" s="225"/>
      <c r="L118" s="226"/>
      <c r="M118" s="206">
        <v>26</v>
      </c>
      <c r="N118" s="225">
        <v>13</v>
      </c>
      <c r="O118" s="226"/>
      <c r="P118" s="206"/>
      <c r="Q118" s="206"/>
      <c r="R118" s="181"/>
      <c r="S118" s="79"/>
      <c r="T118" s="81"/>
      <c r="U118" s="78"/>
      <c r="V118" s="79"/>
      <c r="W118" s="81"/>
      <c r="X118" s="78"/>
      <c r="Y118" s="85"/>
      <c r="Z118" s="81"/>
      <c r="AA118" s="18"/>
      <c r="AB118" s="18"/>
      <c r="AC118" s="10"/>
    </row>
    <row r="119" spans="1:29" ht="14.4" customHeight="1" thickBot="1">
      <c r="A119" s="358"/>
      <c r="B119" s="346"/>
      <c r="C119" s="296"/>
      <c r="D119" s="68" t="s">
        <v>32</v>
      </c>
      <c r="E119" s="48">
        <f t="shared" si="24"/>
        <v>1.5</v>
      </c>
      <c r="F119" s="69">
        <v>0</v>
      </c>
      <c r="G119" s="48">
        <f t="shared" si="25"/>
        <v>1</v>
      </c>
      <c r="H119" s="49">
        <f t="shared" si="25"/>
        <v>0.5</v>
      </c>
      <c r="I119" s="227"/>
      <c r="J119" s="228"/>
      <c r="K119" s="229"/>
      <c r="L119" s="230"/>
      <c r="M119" s="228">
        <v>1</v>
      </c>
      <c r="N119" s="229">
        <v>0.5</v>
      </c>
      <c r="O119" s="230"/>
      <c r="P119" s="228"/>
      <c r="Q119" s="228"/>
      <c r="R119" s="230"/>
      <c r="S119" s="69"/>
      <c r="T119" s="65"/>
      <c r="U119" s="76"/>
      <c r="V119" s="69"/>
      <c r="W119" s="65"/>
      <c r="X119" s="76"/>
      <c r="Y119" s="77"/>
      <c r="Z119" s="65"/>
      <c r="AA119" s="18"/>
      <c r="AB119" s="18"/>
      <c r="AC119" s="10"/>
    </row>
    <row r="120" spans="1:29" ht="14.4" customHeight="1">
      <c r="A120" s="357" t="s">
        <v>129</v>
      </c>
      <c r="B120" s="359" t="s">
        <v>130</v>
      </c>
      <c r="C120" s="295" t="s">
        <v>30</v>
      </c>
      <c r="D120" s="56" t="s">
        <v>31</v>
      </c>
      <c r="E120" s="79">
        <f t="shared" si="24"/>
        <v>39</v>
      </c>
      <c r="F120" s="57">
        <v>0</v>
      </c>
      <c r="G120" s="57">
        <f t="shared" si="25"/>
        <v>26</v>
      </c>
      <c r="H120" s="57">
        <f t="shared" si="25"/>
        <v>13</v>
      </c>
      <c r="I120" s="78"/>
      <c r="J120" s="79"/>
      <c r="K120" s="182"/>
      <c r="L120" s="181"/>
      <c r="M120" s="206"/>
      <c r="N120" s="182"/>
      <c r="O120" s="173"/>
      <c r="P120" s="206"/>
      <c r="Q120" s="174"/>
      <c r="R120" s="173"/>
      <c r="S120" s="79"/>
      <c r="T120" s="58"/>
      <c r="U120" s="80"/>
      <c r="V120" s="79">
        <v>26</v>
      </c>
      <c r="W120" s="79">
        <v>13</v>
      </c>
      <c r="X120" s="78"/>
      <c r="Y120" s="85"/>
      <c r="Z120" s="81"/>
      <c r="AA120" s="18"/>
      <c r="AB120" s="18"/>
      <c r="AC120" s="10"/>
    </row>
    <row r="121" spans="1:29" ht="14.4" customHeight="1" thickBot="1">
      <c r="A121" s="358"/>
      <c r="B121" s="346"/>
      <c r="C121" s="296"/>
      <c r="D121" s="47" t="s">
        <v>32</v>
      </c>
      <c r="E121" s="48">
        <f t="shared" si="24"/>
        <v>1.5</v>
      </c>
      <c r="F121" s="69">
        <v>0</v>
      </c>
      <c r="G121" s="48">
        <f t="shared" si="25"/>
        <v>1</v>
      </c>
      <c r="H121" s="48">
        <f t="shared" si="25"/>
        <v>0.5</v>
      </c>
      <c r="I121" s="116"/>
      <c r="J121" s="117"/>
      <c r="K121" s="231"/>
      <c r="L121" s="232"/>
      <c r="M121" s="233"/>
      <c r="N121" s="234"/>
      <c r="O121" s="227"/>
      <c r="P121" s="228"/>
      <c r="Q121" s="234"/>
      <c r="R121" s="227"/>
      <c r="S121" s="69"/>
      <c r="T121" s="65"/>
      <c r="U121" s="70"/>
      <c r="V121" s="69">
        <v>1</v>
      </c>
      <c r="W121" s="69">
        <v>0.5</v>
      </c>
      <c r="X121" s="116"/>
      <c r="Y121" s="120"/>
      <c r="Z121" s="88"/>
      <c r="AA121" s="18"/>
      <c r="AB121" s="18"/>
      <c r="AC121" s="10"/>
    </row>
    <row r="122" spans="1:29" ht="14.4" customHeight="1">
      <c r="A122" s="339" t="s">
        <v>131</v>
      </c>
      <c r="B122" s="345" t="s">
        <v>132</v>
      </c>
      <c r="C122" s="295" t="s">
        <v>30</v>
      </c>
      <c r="D122" s="56" t="s">
        <v>31</v>
      </c>
      <c r="E122" s="57">
        <f t="shared" si="24"/>
        <v>52</v>
      </c>
      <c r="F122" s="57">
        <v>0</v>
      </c>
      <c r="G122" s="57">
        <f t="shared" si="25"/>
        <v>26</v>
      </c>
      <c r="H122" s="57">
        <v>26</v>
      </c>
      <c r="I122" s="63"/>
      <c r="J122" s="57"/>
      <c r="K122" s="174"/>
      <c r="L122" s="172"/>
      <c r="M122" s="178"/>
      <c r="N122" s="174"/>
      <c r="O122" s="178"/>
      <c r="P122" s="178">
        <v>26</v>
      </c>
      <c r="Q122" s="174">
        <v>26</v>
      </c>
      <c r="R122" s="178"/>
      <c r="S122" s="57"/>
      <c r="T122" s="58"/>
      <c r="U122" s="59"/>
      <c r="V122" s="57"/>
      <c r="W122" s="57"/>
      <c r="X122" s="63"/>
      <c r="Y122" s="64"/>
      <c r="Z122" s="58"/>
      <c r="AA122" s="18"/>
      <c r="AB122" s="18"/>
      <c r="AC122" s="10"/>
    </row>
    <row r="123" spans="1:29" ht="14.4" customHeight="1" thickBot="1">
      <c r="A123" s="358"/>
      <c r="B123" s="346"/>
      <c r="C123" s="296"/>
      <c r="D123" s="47" t="s">
        <v>32</v>
      </c>
      <c r="E123" s="48">
        <f t="shared" si="24"/>
        <v>2</v>
      </c>
      <c r="F123" s="48">
        <v>0</v>
      </c>
      <c r="G123" s="48">
        <f t="shared" si="25"/>
        <v>1</v>
      </c>
      <c r="H123" s="48">
        <v>1</v>
      </c>
      <c r="I123" s="54"/>
      <c r="J123" s="48"/>
      <c r="K123" s="177"/>
      <c r="L123" s="175"/>
      <c r="M123" s="180"/>
      <c r="N123" s="177"/>
      <c r="O123" s="180"/>
      <c r="P123" s="180">
        <v>1</v>
      </c>
      <c r="Q123" s="177">
        <v>1</v>
      </c>
      <c r="R123" s="180"/>
      <c r="S123" s="48"/>
      <c r="T123" s="49"/>
      <c r="U123" s="50"/>
      <c r="V123" s="48"/>
      <c r="W123" s="48"/>
      <c r="X123" s="54"/>
      <c r="Y123" s="55"/>
      <c r="Z123" s="49"/>
      <c r="AA123" s="18"/>
      <c r="AB123" s="18"/>
      <c r="AC123" s="10"/>
    </row>
    <row r="124" spans="1:29" ht="14.4" customHeight="1" thickBot="1">
      <c r="A124" s="347" t="s">
        <v>133</v>
      </c>
      <c r="B124" s="348"/>
      <c r="C124" s="295" t="s">
        <v>48</v>
      </c>
      <c r="D124" s="235" t="s">
        <v>31</v>
      </c>
      <c r="E124" s="235">
        <f>SUM(E118,E120,E122)</f>
        <v>130</v>
      </c>
      <c r="F124" s="210">
        <f t="shared" ref="E124:Z125" si="26">SUM(F118,F120,F122)</f>
        <v>0</v>
      </c>
      <c r="G124" s="210">
        <f t="shared" si="26"/>
        <v>78</v>
      </c>
      <c r="H124" s="210">
        <f t="shared" si="26"/>
        <v>52</v>
      </c>
      <c r="I124" s="208">
        <f t="shared" si="26"/>
        <v>0</v>
      </c>
      <c r="J124" s="235">
        <f t="shared" si="26"/>
        <v>0</v>
      </c>
      <c r="K124" s="236">
        <f t="shared" si="26"/>
        <v>0</v>
      </c>
      <c r="L124" s="237">
        <f t="shared" si="26"/>
        <v>0</v>
      </c>
      <c r="M124" s="237">
        <f t="shared" si="26"/>
        <v>26</v>
      </c>
      <c r="N124" s="237">
        <f t="shared" si="26"/>
        <v>13</v>
      </c>
      <c r="O124" s="237">
        <f t="shared" si="26"/>
        <v>0</v>
      </c>
      <c r="P124" s="237">
        <f t="shared" si="26"/>
        <v>26</v>
      </c>
      <c r="Q124" s="237">
        <f t="shared" si="26"/>
        <v>26</v>
      </c>
      <c r="R124" s="237">
        <f t="shared" si="26"/>
        <v>0</v>
      </c>
      <c r="S124" s="210">
        <f t="shared" si="26"/>
        <v>0</v>
      </c>
      <c r="T124" s="190">
        <f t="shared" si="26"/>
        <v>0</v>
      </c>
      <c r="U124" s="190">
        <f t="shared" si="26"/>
        <v>0</v>
      </c>
      <c r="V124" s="190">
        <f t="shared" si="26"/>
        <v>26</v>
      </c>
      <c r="W124" s="235">
        <f t="shared" si="26"/>
        <v>13</v>
      </c>
      <c r="X124" s="235">
        <f t="shared" si="26"/>
        <v>0</v>
      </c>
      <c r="Y124" s="235">
        <f t="shared" si="26"/>
        <v>0</v>
      </c>
      <c r="Z124" s="235">
        <f t="shared" si="26"/>
        <v>0</v>
      </c>
      <c r="AA124" s="18"/>
      <c r="AB124" s="18"/>
      <c r="AC124" s="10"/>
    </row>
    <row r="125" spans="1:29" ht="14.4" customHeight="1" thickTop="1" thickBot="1">
      <c r="A125" s="349"/>
      <c r="B125" s="350"/>
      <c r="C125" s="301"/>
      <c r="D125" s="96" t="s">
        <v>32</v>
      </c>
      <c r="E125" s="96">
        <f t="shared" si="26"/>
        <v>5</v>
      </c>
      <c r="F125" s="153">
        <f t="shared" si="26"/>
        <v>0</v>
      </c>
      <c r="G125" s="153">
        <f t="shared" si="26"/>
        <v>3</v>
      </c>
      <c r="H125" s="153">
        <f t="shared" si="26"/>
        <v>2</v>
      </c>
      <c r="I125" s="212">
        <f t="shared" si="26"/>
        <v>0</v>
      </c>
      <c r="J125" s="96">
        <f t="shared" si="26"/>
        <v>0</v>
      </c>
      <c r="K125" s="96">
        <f t="shared" si="26"/>
        <v>0</v>
      </c>
      <c r="L125" s="153">
        <f t="shared" si="26"/>
        <v>0</v>
      </c>
      <c r="M125" s="153">
        <f t="shared" si="26"/>
        <v>1</v>
      </c>
      <c r="N125" s="153">
        <f t="shared" si="26"/>
        <v>0.5</v>
      </c>
      <c r="O125" s="153">
        <f t="shared" si="26"/>
        <v>0</v>
      </c>
      <c r="P125" s="153">
        <f t="shared" si="26"/>
        <v>1</v>
      </c>
      <c r="Q125" s="153">
        <f t="shared" si="26"/>
        <v>1</v>
      </c>
      <c r="R125" s="153">
        <f t="shared" si="26"/>
        <v>0</v>
      </c>
      <c r="S125" s="153">
        <f t="shared" si="26"/>
        <v>0</v>
      </c>
      <c r="T125" s="153">
        <f t="shared" si="26"/>
        <v>0</v>
      </c>
      <c r="U125" s="96">
        <f t="shared" si="26"/>
        <v>0</v>
      </c>
      <c r="V125" s="96">
        <f t="shared" si="26"/>
        <v>1</v>
      </c>
      <c r="W125" s="96">
        <f t="shared" si="26"/>
        <v>0.5</v>
      </c>
      <c r="X125" s="96">
        <f t="shared" si="26"/>
        <v>0</v>
      </c>
      <c r="Y125" s="96">
        <f t="shared" si="26"/>
        <v>0</v>
      </c>
      <c r="Z125" s="96">
        <f t="shared" si="26"/>
        <v>0</v>
      </c>
      <c r="AA125" s="18"/>
      <c r="AB125" s="18"/>
      <c r="AC125" s="10"/>
    </row>
    <row r="126" spans="1:29" ht="16.8" thickTop="1" thickBot="1">
      <c r="A126" s="238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40"/>
      <c r="P126" s="240"/>
      <c r="Q126" s="240"/>
      <c r="R126" s="239"/>
      <c r="S126" s="239"/>
      <c r="T126" s="239"/>
      <c r="U126" s="239"/>
      <c r="V126" s="239"/>
      <c r="W126" s="239"/>
      <c r="X126" s="239"/>
      <c r="Y126" s="239"/>
      <c r="Z126" s="239"/>
      <c r="AA126" s="123"/>
      <c r="AB126" s="18"/>
      <c r="AC126" s="10"/>
    </row>
    <row r="127" spans="1:29" ht="16.2" customHeight="1" thickTop="1">
      <c r="A127" s="338" t="s">
        <v>134</v>
      </c>
      <c r="B127" s="351" t="s">
        <v>135</v>
      </c>
      <c r="C127" s="354"/>
      <c r="D127" s="315" t="s">
        <v>8</v>
      </c>
      <c r="E127" s="318" t="s">
        <v>9</v>
      </c>
      <c r="F127" s="321" t="s">
        <v>10</v>
      </c>
      <c r="G127" s="322"/>
      <c r="H127" s="322"/>
      <c r="I127" s="323" t="s">
        <v>11</v>
      </c>
      <c r="J127" s="324"/>
      <c r="K127" s="324"/>
      <c r="L127" s="324"/>
      <c r="M127" s="324"/>
      <c r="N127" s="325"/>
      <c r="O127" s="323" t="s">
        <v>12</v>
      </c>
      <c r="P127" s="324"/>
      <c r="Q127" s="324"/>
      <c r="R127" s="324"/>
      <c r="S127" s="324"/>
      <c r="T127" s="325"/>
      <c r="U127" s="323" t="s">
        <v>13</v>
      </c>
      <c r="V127" s="324"/>
      <c r="W127" s="324"/>
      <c r="X127" s="324"/>
      <c r="Y127" s="324"/>
      <c r="Z127" s="325"/>
      <c r="AA127" s="18"/>
      <c r="AB127" s="18"/>
      <c r="AC127" s="10"/>
    </row>
    <row r="128" spans="1:29" ht="15.6" customHeight="1">
      <c r="A128" s="339"/>
      <c r="B128" s="352"/>
      <c r="C128" s="355"/>
      <c r="D128" s="316"/>
      <c r="E128" s="319"/>
      <c r="F128" s="326" t="s">
        <v>14</v>
      </c>
      <c r="G128" s="326" t="s">
        <v>136</v>
      </c>
      <c r="H128" s="327" t="s">
        <v>16</v>
      </c>
      <c r="I128" s="309" t="s">
        <v>17</v>
      </c>
      <c r="J128" s="310"/>
      <c r="K128" s="311"/>
      <c r="L128" s="309" t="s">
        <v>18</v>
      </c>
      <c r="M128" s="310"/>
      <c r="N128" s="311"/>
      <c r="O128" s="312" t="s">
        <v>19</v>
      </c>
      <c r="P128" s="313"/>
      <c r="Q128" s="314"/>
      <c r="R128" s="309" t="s">
        <v>20</v>
      </c>
      <c r="S128" s="310"/>
      <c r="T128" s="311"/>
      <c r="U128" s="309" t="s">
        <v>21</v>
      </c>
      <c r="V128" s="310"/>
      <c r="W128" s="311"/>
      <c r="X128" s="309" t="s">
        <v>22</v>
      </c>
      <c r="Y128" s="310"/>
      <c r="Z128" s="311"/>
      <c r="AA128" s="18"/>
      <c r="AB128" s="18"/>
      <c r="AC128" s="10"/>
    </row>
    <row r="129" spans="1:29" ht="65.400000000000006" customHeight="1" thickBot="1">
      <c r="A129" s="340"/>
      <c r="B129" s="353"/>
      <c r="C129" s="356"/>
      <c r="D129" s="317"/>
      <c r="E129" s="320"/>
      <c r="F129" s="320"/>
      <c r="G129" s="320"/>
      <c r="H129" s="328"/>
      <c r="I129" s="241" t="s">
        <v>23</v>
      </c>
      <c r="J129" s="242" t="s">
        <v>24</v>
      </c>
      <c r="K129" s="243" t="s">
        <v>25</v>
      </c>
      <c r="L129" s="241" t="s">
        <v>23</v>
      </c>
      <c r="M129" s="242" t="s">
        <v>24</v>
      </c>
      <c r="N129" s="243" t="s">
        <v>25</v>
      </c>
      <c r="O129" s="241" t="s">
        <v>23</v>
      </c>
      <c r="P129" s="242" t="s">
        <v>24</v>
      </c>
      <c r="Q129" s="243" t="s">
        <v>25</v>
      </c>
      <c r="R129" s="241" t="s">
        <v>23</v>
      </c>
      <c r="S129" s="242" t="s">
        <v>24</v>
      </c>
      <c r="T129" s="243" t="s">
        <v>25</v>
      </c>
      <c r="U129" s="241" t="s">
        <v>23</v>
      </c>
      <c r="V129" s="242" t="s">
        <v>24</v>
      </c>
      <c r="W129" s="243" t="s">
        <v>25</v>
      </c>
      <c r="X129" s="241" t="s">
        <v>23</v>
      </c>
      <c r="Y129" s="242" t="s">
        <v>24</v>
      </c>
      <c r="Z129" s="244" t="s">
        <v>25</v>
      </c>
      <c r="AA129" s="18"/>
      <c r="AB129" s="18"/>
      <c r="AC129" s="10"/>
    </row>
    <row r="130" spans="1:29" ht="15.75" customHeight="1" thickTop="1">
      <c r="A130" s="329">
        <v>1</v>
      </c>
      <c r="B130" s="345" t="s">
        <v>137</v>
      </c>
      <c r="C130" s="295" t="s">
        <v>30</v>
      </c>
      <c r="D130" s="63" t="s">
        <v>31</v>
      </c>
      <c r="E130" s="58">
        <f t="shared" ref="E130:E136" si="27">SUM(F130:H130)</f>
        <v>520</v>
      </c>
      <c r="F130" s="63">
        <v>0</v>
      </c>
      <c r="G130" s="57">
        <v>234</v>
      </c>
      <c r="H130" s="57">
        <v>286</v>
      </c>
      <c r="I130" s="63"/>
      <c r="J130" s="57"/>
      <c r="K130" s="58"/>
      <c r="L130" s="63"/>
      <c r="M130" s="57"/>
      <c r="N130" s="58"/>
      <c r="O130" s="121"/>
      <c r="P130" s="61">
        <v>78</v>
      </c>
      <c r="Q130" s="62">
        <v>78</v>
      </c>
      <c r="R130" s="63"/>
      <c r="S130" s="57">
        <v>52</v>
      </c>
      <c r="T130" s="62">
        <v>78</v>
      </c>
      <c r="U130" s="63"/>
      <c r="V130" s="57">
        <v>52</v>
      </c>
      <c r="W130" s="58">
        <v>78</v>
      </c>
      <c r="X130" s="63"/>
      <c r="Y130" s="57">
        <v>52</v>
      </c>
      <c r="Z130" s="58">
        <v>52</v>
      </c>
      <c r="AA130" s="18"/>
      <c r="AB130" s="18"/>
      <c r="AC130" s="10"/>
    </row>
    <row r="131" spans="1:29" ht="15.75" customHeight="1" thickBot="1">
      <c r="A131" s="330"/>
      <c r="B131" s="346"/>
      <c r="C131" s="296"/>
      <c r="D131" s="54" t="s">
        <v>32</v>
      </c>
      <c r="E131" s="245">
        <f t="shared" si="27"/>
        <v>20</v>
      </c>
      <c r="F131" s="54">
        <v>0</v>
      </c>
      <c r="G131" s="48">
        <v>9</v>
      </c>
      <c r="H131" s="48">
        <v>11</v>
      </c>
      <c r="I131" s="54"/>
      <c r="J131" s="48"/>
      <c r="K131" s="49"/>
      <c r="L131" s="54"/>
      <c r="M131" s="48"/>
      <c r="N131" s="49"/>
      <c r="O131" s="113"/>
      <c r="P131" s="52">
        <v>3</v>
      </c>
      <c r="Q131" s="53">
        <v>3</v>
      </c>
      <c r="R131" s="54"/>
      <c r="S131" s="48">
        <v>2</v>
      </c>
      <c r="T131" s="53">
        <v>3</v>
      </c>
      <c r="U131" s="54"/>
      <c r="V131" s="48">
        <v>2</v>
      </c>
      <c r="W131" s="49">
        <v>3</v>
      </c>
      <c r="X131" s="54"/>
      <c r="Y131" s="48">
        <v>2</v>
      </c>
      <c r="Z131" s="49">
        <v>2</v>
      </c>
      <c r="AA131" s="18"/>
      <c r="AB131" s="18"/>
      <c r="AC131" s="10"/>
    </row>
    <row r="132" spans="1:29" ht="15.75" customHeight="1">
      <c r="A132" s="329">
        <v>2</v>
      </c>
      <c r="B132" s="331" t="s">
        <v>138</v>
      </c>
      <c r="C132" s="295" t="s">
        <v>30</v>
      </c>
      <c r="D132" s="63" t="s">
        <v>31</v>
      </c>
      <c r="E132" s="58">
        <f t="shared" si="27"/>
        <v>182</v>
      </c>
      <c r="F132" s="63">
        <f t="shared" ref="F132:F137" si="28">SUM(I132+L132+O132+R132+U132+X132)</f>
        <v>0</v>
      </c>
      <c r="G132" s="57">
        <f t="shared" ref="G132:H133" si="29">SUM(J132,M132,P132,S132,V132,Y132)</f>
        <v>104</v>
      </c>
      <c r="H132" s="57">
        <f t="shared" si="29"/>
        <v>78</v>
      </c>
      <c r="I132" s="63"/>
      <c r="J132" s="57"/>
      <c r="K132" s="246"/>
      <c r="L132" s="172"/>
      <c r="M132" s="178">
        <v>52</v>
      </c>
      <c r="N132" s="174">
        <v>52</v>
      </c>
      <c r="O132" s="172"/>
      <c r="P132" s="178">
        <v>52</v>
      </c>
      <c r="Q132" s="174">
        <v>26</v>
      </c>
      <c r="R132" s="172"/>
      <c r="S132" s="178"/>
      <c r="T132" s="174"/>
      <c r="U132" s="172"/>
      <c r="V132" s="178"/>
      <c r="W132" s="174"/>
      <c r="X132" s="63"/>
      <c r="Y132" s="57"/>
      <c r="Z132" s="58"/>
      <c r="AA132" s="18"/>
      <c r="AB132" s="18"/>
      <c r="AC132" s="10"/>
    </row>
    <row r="133" spans="1:29" ht="15.75" customHeight="1" thickBot="1">
      <c r="A133" s="330"/>
      <c r="B133" s="332"/>
      <c r="C133" s="296"/>
      <c r="D133" s="54" t="s">
        <v>32</v>
      </c>
      <c r="E133" s="245">
        <f t="shared" si="27"/>
        <v>7</v>
      </c>
      <c r="F133" s="54">
        <f t="shared" si="28"/>
        <v>0</v>
      </c>
      <c r="G133" s="48">
        <f t="shared" si="29"/>
        <v>4</v>
      </c>
      <c r="H133" s="48">
        <f t="shared" si="29"/>
        <v>3</v>
      </c>
      <c r="I133" s="54"/>
      <c r="J133" s="48"/>
      <c r="K133" s="247"/>
      <c r="L133" s="175"/>
      <c r="M133" s="180">
        <v>2</v>
      </c>
      <c r="N133" s="177">
        <v>2</v>
      </c>
      <c r="O133" s="175"/>
      <c r="P133" s="180">
        <v>2</v>
      </c>
      <c r="Q133" s="177">
        <v>1</v>
      </c>
      <c r="R133" s="175"/>
      <c r="S133" s="180"/>
      <c r="T133" s="177"/>
      <c r="U133" s="175"/>
      <c r="V133" s="180"/>
      <c r="W133" s="177"/>
      <c r="X133" s="54"/>
      <c r="Y133" s="48"/>
      <c r="Z133" s="49"/>
      <c r="AA133" s="18"/>
      <c r="AB133" s="18"/>
      <c r="AC133" s="10"/>
    </row>
    <row r="134" spans="1:29" ht="15.75" customHeight="1">
      <c r="A134" s="344">
        <v>3</v>
      </c>
      <c r="B134" s="331" t="s">
        <v>139</v>
      </c>
      <c r="C134" s="295" t="s">
        <v>30</v>
      </c>
      <c r="D134" s="63" t="s">
        <v>31</v>
      </c>
      <c r="E134" s="58">
        <f t="shared" si="27"/>
        <v>520</v>
      </c>
      <c r="F134" s="63">
        <v>0</v>
      </c>
      <c r="G134" s="57">
        <v>234</v>
      </c>
      <c r="H134" s="57">
        <v>286</v>
      </c>
      <c r="I134" s="63"/>
      <c r="J134" s="57"/>
      <c r="K134" s="246"/>
      <c r="L134" s="172"/>
      <c r="M134" s="179"/>
      <c r="N134" s="174"/>
      <c r="O134" s="172"/>
      <c r="P134" s="178">
        <v>52</v>
      </c>
      <c r="Q134" s="174">
        <v>52</v>
      </c>
      <c r="R134" s="172"/>
      <c r="S134" s="178">
        <v>52</v>
      </c>
      <c r="T134" s="174">
        <v>78</v>
      </c>
      <c r="U134" s="172"/>
      <c r="V134" s="178">
        <v>78</v>
      </c>
      <c r="W134" s="174">
        <v>78</v>
      </c>
      <c r="X134" s="63"/>
      <c r="Y134" s="57">
        <v>52</v>
      </c>
      <c r="Z134" s="58">
        <v>78</v>
      </c>
      <c r="AA134" s="18"/>
      <c r="AB134" s="18"/>
      <c r="AC134" s="10"/>
    </row>
    <row r="135" spans="1:29" ht="15.75" customHeight="1" thickBot="1">
      <c r="A135" s="330"/>
      <c r="B135" s="332"/>
      <c r="C135" s="296"/>
      <c r="D135" s="54" t="s">
        <v>32</v>
      </c>
      <c r="E135" s="245">
        <f t="shared" si="27"/>
        <v>20</v>
      </c>
      <c r="F135" s="54">
        <v>0</v>
      </c>
      <c r="G135" s="48">
        <v>9</v>
      </c>
      <c r="H135" s="48">
        <v>11</v>
      </c>
      <c r="I135" s="54"/>
      <c r="J135" s="48"/>
      <c r="K135" s="247"/>
      <c r="L135" s="175"/>
      <c r="M135" s="180"/>
      <c r="N135" s="248"/>
      <c r="O135" s="175"/>
      <c r="P135" s="180">
        <v>2</v>
      </c>
      <c r="Q135" s="177">
        <v>2</v>
      </c>
      <c r="R135" s="175"/>
      <c r="S135" s="180">
        <v>2</v>
      </c>
      <c r="T135" s="177">
        <v>3</v>
      </c>
      <c r="U135" s="175"/>
      <c r="V135" s="180">
        <v>3</v>
      </c>
      <c r="W135" s="177">
        <v>3</v>
      </c>
      <c r="X135" s="54"/>
      <c r="Y135" s="48">
        <v>2</v>
      </c>
      <c r="Z135" s="49">
        <v>3</v>
      </c>
      <c r="AA135" s="18"/>
      <c r="AB135" s="18"/>
      <c r="AC135" s="10"/>
    </row>
    <row r="136" spans="1:29" ht="15.75" customHeight="1">
      <c r="A136" s="329">
        <v>4</v>
      </c>
      <c r="B136" s="331" t="s">
        <v>140</v>
      </c>
      <c r="C136" s="295" t="s">
        <v>30</v>
      </c>
      <c r="D136" s="63" t="s">
        <v>31</v>
      </c>
      <c r="E136" s="58">
        <f t="shared" si="27"/>
        <v>182</v>
      </c>
      <c r="F136" s="63">
        <f t="shared" si="28"/>
        <v>0</v>
      </c>
      <c r="G136" s="57">
        <v>78</v>
      </c>
      <c r="H136" s="57">
        <v>104</v>
      </c>
      <c r="I136" s="63"/>
      <c r="J136" s="57"/>
      <c r="K136" s="246"/>
      <c r="L136" s="172"/>
      <c r="M136" s="178"/>
      <c r="N136" s="249"/>
      <c r="O136" s="172"/>
      <c r="P136" s="179"/>
      <c r="Q136" s="249"/>
      <c r="R136" s="172"/>
      <c r="S136" s="178"/>
      <c r="T136" s="173"/>
      <c r="U136" s="172"/>
      <c r="V136" s="178">
        <v>52</v>
      </c>
      <c r="W136" s="174">
        <v>26</v>
      </c>
      <c r="X136" s="63"/>
      <c r="Y136" s="57">
        <v>52</v>
      </c>
      <c r="Z136" s="58">
        <v>52</v>
      </c>
      <c r="AA136" s="18"/>
      <c r="AB136" s="18"/>
      <c r="AC136" s="10"/>
    </row>
    <row r="137" spans="1:29" ht="15.75" customHeight="1" thickBot="1">
      <c r="A137" s="330"/>
      <c r="B137" s="332"/>
      <c r="C137" s="296"/>
      <c r="D137" s="54" t="s">
        <v>32</v>
      </c>
      <c r="E137" s="245">
        <f>SUM(F137:H137)</f>
        <v>7</v>
      </c>
      <c r="F137" s="54">
        <f t="shared" si="28"/>
        <v>0</v>
      </c>
      <c r="G137" s="48">
        <v>3</v>
      </c>
      <c r="H137" s="48">
        <v>4</v>
      </c>
      <c r="I137" s="54"/>
      <c r="J137" s="48"/>
      <c r="K137" s="247"/>
      <c r="L137" s="175"/>
      <c r="M137" s="180"/>
      <c r="N137" s="248"/>
      <c r="O137" s="175"/>
      <c r="P137" s="176"/>
      <c r="Q137" s="248"/>
      <c r="R137" s="175"/>
      <c r="S137" s="180"/>
      <c r="T137" s="176"/>
      <c r="U137" s="175"/>
      <c r="V137" s="180">
        <v>2</v>
      </c>
      <c r="W137" s="177">
        <v>1</v>
      </c>
      <c r="X137" s="54"/>
      <c r="Y137" s="48">
        <v>2</v>
      </c>
      <c r="Z137" s="49">
        <v>2</v>
      </c>
      <c r="AA137" s="18"/>
      <c r="AB137" s="18"/>
      <c r="AC137" s="10"/>
    </row>
    <row r="138" spans="1:29" ht="15.75" customHeight="1" thickBot="1">
      <c r="A138" s="333" t="s">
        <v>141</v>
      </c>
      <c r="B138" s="334"/>
      <c r="C138" s="337"/>
      <c r="D138" s="250" t="s">
        <v>42</v>
      </c>
      <c r="E138" s="235">
        <f>SUM(E130,E132,E134,E136)</f>
        <v>1404</v>
      </c>
      <c r="F138" s="235">
        <f t="shared" ref="E138:Z139" si="30">SUM(F130,F132,F134,F136)</f>
        <v>0</v>
      </c>
      <c r="G138" s="235">
        <f t="shared" si="30"/>
        <v>650</v>
      </c>
      <c r="H138" s="235">
        <f t="shared" si="30"/>
        <v>754</v>
      </c>
      <c r="I138" s="235">
        <f t="shared" si="30"/>
        <v>0</v>
      </c>
      <c r="J138" s="235">
        <f t="shared" si="30"/>
        <v>0</v>
      </c>
      <c r="K138" s="235">
        <f t="shared" si="30"/>
        <v>0</v>
      </c>
      <c r="L138" s="235">
        <f t="shared" si="30"/>
        <v>0</v>
      </c>
      <c r="M138" s="235">
        <f t="shared" si="30"/>
        <v>52</v>
      </c>
      <c r="N138" s="235">
        <f t="shared" si="30"/>
        <v>52</v>
      </c>
      <c r="O138" s="235">
        <f t="shared" si="30"/>
        <v>0</v>
      </c>
      <c r="P138" s="235">
        <f t="shared" si="30"/>
        <v>182</v>
      </c>
      <c r="Q138" s="235">
        <f t="shared" si="30"/>
        <v>156</v>
      </c>
      <c r="R138" s="235">
        <f t="shared" si="30"/>
        <v>0</v>
      </c>
      <c r="S138" s="235">
        <f t="shared" si="30"/>
        <v>104</v>
      </c>
      <c r="T138" s="235">
        <f t="shared" si="30"/>
        <v>156</v>
      </c>
      <c r="U138" s="235">
        <f t="shared" si="30"/>
        <v>0</v>
      </c>
      <c r="V138" s="235">
        <f t="shared" si="30"/>
        <v>182</v>
      </c>
      <c r="W138" s="235">
        <f t="shared" si="30"/>
        <v>182</v>
      </c>
      <c r="X138" s="235">
        <f t="shared" si="30"/>
        <v>0</v>
      </c>
      <c r="Y138" s="235">
        <f t="shared" si="30"/>
        <v>156</v>
      </c>
      <c r="Z138" s="235">
        <f t="shared" si="30"/>
        <v>182</v>
      </c>
      <c r="AA138" s="18"/>
      <c r="AB138" s="18"/>
      <c r="AC138" s="10"/>
    </row>
    <row r="139" spans="1:29" ht="15.75" customHeight="1" thickTop="1" thickBot="1">
      <c r="A139" s="335"/>
      <c r="B139" s="336"/>
      <c r="C139" s="307"/>
      <c r="D139" s="251" t="s">
        <v>32</v>
      </c>
      <c r="E139" s="96">
        <f t="shared" si="30"/>
        <v>54</v>
      </c>
      <c r="F139" s="96">
        <f t="shared" si="30"/>
        <v>0</v>
      </c>
      <c r="G139" s="96">
        <f t="shared" si="30"/>
        <v>25</v>
      </c>
      <c r="H139" s="96">
        <f t="shared" si="30"/>
        <v>29</v>
      </c>
      <c r="I139" s="96">
        <f t="shared" si="30"/>
        <v>0</v>
      </c>
      <c r="J139" s="96">
        <f t="shared" si="30"/>
        <v>0</v>
      </c>
      <c r="K139" s="96">
        <f t="shared" si="30"/>
        <v>0</v>
      </c>
      <c r="L139" s="96">
        <f t="shared" si="30"/>
        <v>0</v>
      </c>
      <c r="M139" s="96">
        <f t="shared" si="30"/>
        <v>2</v>
      </c>
      <c r="N139" s="96">
        <f t="shared" si="30"/>
        <v>2</v>
      </c>
      <c r="O139" s="96">
        <f t="shared" si="30"/>
        <v>0</v>
      </c>
      <c r="P139" s="96">
        <f t="shared" si="30"/>
        <v>7</v>
      </c>
      <c r="Q139" s="96">
        <f t="shared" si="30"/>
        <v>6</v>
      </c>
      <c r="R139" s="96">
        <f t="shared" si="30"/>
        <v>0</v>
      </c>
      <c r="S139" s="96">
        <f t="shared" si="30"/>
        <v>4</v>
      </c>
      <c r="T139" s="96">
        <f t="shared" si="30"/>
        <v>6</v>
      </c>
      <c r="U139" s="96">
        <f t="shared" si="30"/>
        <v>0</v>
      </c>
      <c r="V139" s="96">
        <f t="shared" si="30"/>
        <v>7</v>
      </c>
      <c r="W139" s="96">
        <f t="shared" si="30"/>
        <v>7</v>
      </c>
      <c r="X139" s="96">
        <f t="shared" si="30"/>
        <v>0</v>
      </c>
      <c r="Y139" s="96">
        <f t="shared" si="30"/>
        <v>6</v>
      </c>
      <c r="Z139" s="96">
        <f t="shared" si="30"/>
        <v>7</v>
      </c>
      <c r="AA139" s="18"/>
      <c r="AB139" s="18"/>
      <c r="AC139" s="10"/>
    </row>
    <row r="140" spans="1:29" ht="15.75" customHeight="1" thickTop="1">
      <c r="A140" s="252"/>
      <c r="B140" s="253"/>
      <c r="C140" s="254"/>
      <c r="D140" s="254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100"/>
      <c r="S140" s="100"/>
      <c r="T140" s="100"/>
      <c r="U140" s="100"/>
      <c r="V140" s="100"/>
      <c r="W140" s="100"/>
      <c r="X140" s="100"/>
      <c r="Y140" s="100"/>
      <c r="Z140" s="100"/>
      <c r="AA140" s="18"/>
      <c r="AB140" s="18"/>
      <c r="AC140" s="10"/>
    </row>
    <row r="141" spans="1:29" ht="16.2" thickBot="1">
      <c r="A141" s="255"/>
      <c r="B141" s="256"/>
      <c r="C141" s="255"/>
      <c r="D141" s="239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7"/>
      <c r="P141" s="257"/>
      <c r="Q141" s="257"/>
      <c r="R141" s="255"/>
      <c r="S141" s="255"/>
      <c r="T141" s="255"/>
      <c r="U141" s="255"/>
      <c r="V141" s="255"/>
      <c r="W141" s="255"/>
      <c r="X141" s="255"/>
      <c r="Y141" s="255"/>
      <c r="Z141" s="255"/>
      <c r="AA141" s="18"/>
      <c r="AB141" s="18"/>
      <c r="AC141" s="10"/>
    </row>
    <row r="142" spans="1:29" ht="16.2" thickTop="1">
      <c r="A142" s="338" t="s">
        <v>134</v>
      </c>
      <c r="B142" s="341" t="s">
        <v>142</v>
      </c>
      <c r="C142" s="258"/>
      <c r="D142" s="315" t="s">
        <v>8</v>
      </c>
      <c r="E142" s="318" t="s">
        <v>9</v>
      </c>
      <c r="F142" s="321" t="s">
        <v>10</v>
      </c>
      <c r="G142" s="322"/>
      <c r="H142" s="322"/>
      <c r="I142" s="323" t="s">
        <v>11</v>
      </c>
      <c r="J142" s="324"/>
      <c r="K142" s="324"/>
      <c r="L142" s="324"/>
      <c r="M142" s="324"/>
      <c r="N142" s="325"/>
      <c r="O142" s="323" t="s">
        <v>12</v>
      </c>
      <c r="P142" s="324"/>
      <c r="Q142" s="324"/>
      <c r="R142" s="324"/>
      <c r="S142" s="324"/>
      <c r="T142" s="325"/>
      <c r="U142" s="323" t="s">
        <v>13</v>
      </c>
      <c r="V142" s="324"/>
      <c r="W142" s="324"/>
      <c r="X142" s="324"/>
      <c r="Y142" s="324"/>
      <c r="Z142" s="325"/>
      <c r="AA142" s="18"/>
      <c r="AB142" s="18"/>
      <c r="AC142" s="10"/>
    </row>
    <row r="143" spans="1:29" ht="15.6" customHeight="1">
      <c r="A143" s="339"/>
      <c r="B143" s="342"/>
      <c r="C143" s="259"/>
      <c r="D143" s="316"/>
      <c r="E143" s="319"/>
      <c r="F143" s="326" t="s">
        <v>14</v>
      </c>
      <c r="G143" s="326" t="s">
        <v>136</v>
      </c>
      <c r="H143" s="327" t="s">
        <v>16</v>
      </c>
      <c r="I143" s="309" t="s">
        <v>17</v>
      </c>
      <c r="J143" s="310"/>
      <c r="K143" s="311"/>
      <c r="L143" s="309" t="s">
        <v>18</v>
      </c>
      <c r="M143" s="310"/>
      <c r="N143" s="311"/>
      <c r="O143" s="312" t="s">
        <v>19</v>
      </c>
      <c r="P143" s="313"/>
      <c r="Q143" s="314"/>
      <c r="R143" s="309" t="s">
        <v>20</v>
      </c>
      <c r="S143" s="310"/>
      <c r="T143" s="311"/>
      <c r="U143" s="309" t="s">
        <v>21</v>
      </c>
      <c r="V143" s="310"/>
      <c r="W143" s="311"/>
      <c r="X143" s="309" t="s">
        <v>22</v>
      </c>
      <c r="Y143" s="310"/>
      <c r="Z143" s="311"/>
      <c r="AA143" s="18"/>
      <c r="AB143" s="18"/>
      <c r="AC143" s="10"/>
    </row>
    <row r="144" spans="1:29" ht="77.7" customHeight="1" thickBot="1">
      <c r="A144" s="340"/>
      <c r="B144" s="343"/>
      <c r="C144" s="158"/>
      <c r="D144" s="317"/>
      <c r="E144" s="320"/>
      <c r="F144" s="320"/>
      <c r="G144" s="320"/>
      <c r="H144" s="328"/>
      <c r="I144" s="241" t="s">
        <v>23</v>
      </c>
      <c r="J144" s="242" t="s">
        <v>24</v>
      </c>
      <c r="K144" s="243" t="s">
        <v>25</v>
      </c>
      <c r="L144" s="241" t="s">
        <v>23</v>
      </c>
      <c r="M144" s="242" t="s">
        <v>24</v>
      </c>
      <c r="N144" s="243" t="s">
        <v>25</v>
      </c>
      <c r="O144" s="260" t="s">
        <v>23</v>
      </c>
      <c r="P144" s="261" t="s">
        <v>24</v>
      </c>
      <c r="Q144" s="243" t="s">
        <v>25</v>
      </c>
      <c r="R144" s="241" t="s">
        <v>23</v>
      </c>
      <c r="S144" s="242" t="s">
        <v>24</v>
      </c>
      <c r="T144" s="243" t="s">
        <v>25</v>
      </c>
      <c r="U144" s="241" t="s">
        <v>23</v>
      </c>
      <c r="V144" s="242" t="s">
        <v>24</v>
      </c>
      <c r="W144" s="243" t="s">
        <v>25</v>
      </c>
      <c r="X144" s="241" t="s">
        <v>23</v>
      </c>
      <c r="Y144" s="242" t="s">
        <v>24</v>
      </c>
      <c r="Z144" s="244" t="s">
        <v>25</v>
      </c>
      <c r="AA144" s="18"/>
      <c r="AB144" s="18"/>
      <c r="AC144" s="10"/>
    </row>
    <row r="145" spans="1:29" ht="15.75" customHeight="1" thickTop="1">
      <c r="A145" s="291" t="s">
        <v>143</v>
      </c>
      <c r="B145" s="308" t="s">
        <v>144</v>
      </c>
      <c r="C145" s="295" t="s">
        <v>145</v>
      </c>
      <c r="D145" s="262" t="s">
        <v>31</v>
      </c>
      <c r="E145" s="41">
        <f t="shared" ref="E145:E152" si="31">SUM(F145:H145)</f>
        <v>207</v>
      </c>
      <c r="F145" s="79">
        <v>0</v>
      </c>
      <c r="G145" s="79">
        <v>181</v>
      </c>
      <c r="H145" s="79">
        <v>26</v>
      </c>
      <c r="I145" s="78"/>
      <c r="J145" s="79"/>
      <c r="K145" s="81"/>
      <c r="L145" s="78"/>
      <c r="M145" s="79">
        <v>182</v>
      </c>
      <c r="N145" s="81">
        <v>26</v>
      </c>
      <c r="O145" s="263"/>
      <c r="P145" s="43"/>
      <c r="Q145" s="44"/>
      <c r="R145" s="45"/>
      <c r="S145" s="79"/>
      <c r="T145" s="79"/>
      <c r="U145" s="45"/>
      <c r="V145" s="39"/>
      <c r="W145" s="40"/>
      <c r="X145" s="45"/>
      <c r="Y145" s="46"/>
      <c r="Z145" s="40"/>
      <c r="AA145" s="18"/>
      <c r="AB145" s="18"/>
      <c r="AC145" s="10"/>
    </row>
    <row r="146" spans="1:29" ht="15.75" customHeight="1" thickBot="1">
      <c r="A146" s="292"/>
      <c r="B146" s="294"/>
      <c r="C146" s="296"/>
      <c r="D146" s="264" t="s">
        <v>32</v>
      </c>
      <c r="E146" s="50">
        <f t="shared" si="31"/>
        <v>8</v>
      </c>
      <c r="F146" s="48">
        <v>0</v>
      </c>
      <c r="G146" s="48">
        <v>7</v>
      </c>
      <c r="H146" s="48">
        <v>1</v>
      </c>
      <c r="I146" s="54"/>
      <c r="J146" s="48"/>
      <c r="K146" s="49"/>
      <c r="L146" s="54"/>
      <c r="M146" s="48">
        <v>7</v>
      </c>
      <c r="N146" s="49">
        <v>1</v>
      </c>
      <c r="O146" s="113"/>
      <c r="P146" s="52"/>
      <c r="Q146" s="53"/>
      <c r="R146" s="54"/>
      <c r="S146" s="48"/>
      <c r="T146" s="48"/>
      <c r="U146" s="54"/>
      <c r="V146" s="48"/>
      <c r="W146" s="49"/>
      <c r="X146" s="54"/>
      <c r="Y146" s="55"/>
      <c r="Z146" s="49"/>
      <c r="AA146" s="18"/>
      <c r="AB146" s="18"/>
      <c r="AC146" s="10"/>
    </row>
    <row r="147" spans="1:29" ht="15.75" customHeight="1">
      <c r="A147" s="291" t="s">
        <v>146</v>
      </c>
      <c r="B147" s="308" t="s">
        <v>147</v>
      </c>
      <c r="C147" s="295" t="s">
        <v>145</v>
      </c>
      <c r="D147" s="265" t="s">
        <v>31</v>
      </c>
      <c r="E147" s="80">
        <f t="shared" si="31"/>
        <v>260</v>
      </c>
      <c r="F147" s="79">
        <v>0</v>
      </c>
      <c r="G147" s="79">
        <v>234</v>
      </c>
      <c r="H147" s="79">
        <v>26</v>
      </c>
      <c r="I147" s="78"/>
      <c r="J147" s="79"/>
      <c r="K147" s="81"/>
      <c r="L147" s="78"/>
      <c r="M147" s="79"/>
      <c r="N147" s="81"/>
      <c r="O147" s="112"/>
      <c r="P147" s="83"/>
      <c r="Q147" s="84"/>
      <c r="R147" s="78"/>
      <c r="S147" s="79">
        <v>234</v>
      </c>
      <c r="T147" s="79">
        <v>26</v>
      </c>
      <c r="U147" s="78"/>
      <c r="V147" s="79"/>
      <c r="W147" s="81"/>
      <c r="X147" s="78"/>
      <c r="Y147" s="85"/>
      <c r="Z147" s="81"/>
      <c r="AA147" s="18"/>
      <c r="AB147" s="18"/>
      <c r="AC147" s="10"/>
    </row>
    <row r="148" spans="1:29" ht="15.75" customHeight="1" thickBot="1">
      <c r="A148" s="292"/>
      <c r="B148" s="294"/>
      <c r="C148" s="296"/>
      <c r="D148" s="264" t="s">
        <v>32</v>
      </c>
      <c r="E148" s="50">
        <f t="shared" si="31"/>
        <v>10</v>
      </c>
      <c r="F148" s="48">
        <v>0</v>
      </c>
      <c r="G148" s="48">
        <v>9</v>
      </c>
      <c r="H148" s="48">
        <v>1</v>
      </c>
      <c r="I148" s="54"/>
      <c r="J148" s="48"/>
      <c r="K148" s="49"/>
      <c r="L148" s="54"/>
      <c r="M148" s="48"/>
      <c r="N148" s="49"/>
      <c r="O148" s="113"/>
      <c r="P148" s="52"/>
      <c r="Q148" s="53"/>
      <c r="R148" s="54"/>
      <c r="S148" s="48">
        <v>9</v>
      </c>
      <c r="T148" s="48">
        <v>1</v>
      </c>
      <c r="U148" s="54"/>
      <c r="V148" s="48"/>
      <c r="W148" s="49"/>
      <c r="X148" s="54"/>
      <c r="Y148" s="55"/>
      <c r="Z148" s="49"/>
      <c r="AA148" s="18"/>
      <c r="AB148" s="18"/>
      <c r="AC148" s="10"/>
    </row>
    <row r="149" spans="1:29" ht="15.75" customHeight="1">
      <c r="A149" s="291" t="s">
        <v>148</v>
      </c>
      <c r="B149" s="308" t="s">
        <v>149</v>
      </c>
      <c r="C149" s="295" t="s">
        <v>145</v>
      </c>
      <c r="D149" s="265" t="s">
        <v>31</v>
      </c>
      <c r="E149" s="80">
        <f t="shared" si="31"/>
        <v>260</v>
      </c>
      <c r="F149" s="79">
        <v>0</v>
      </c>
      <c r="G149" s="79">
        <v>234</v>
      </c>
      <c r="H149" s="79">
        <v>26</v>
      </c>
      <c r="I149" s="78"/>
      <c r="J149" s="79"/>
      <c r="K149" s="81"/>
      <c r="L149" s="78"/>
      <c r="M149" s="79"/>
      <c r="N149" s="81"/>
      <c r="O149" s="112"/>
      <c r="P149" s="83"/>
      <c r="Q149" s="84"/>
      <c r="R149" s="78"/>
      <c r="S149" s="79"/>
      <c r="T149" s="81"/>
      <c r="U149" s="78"/>
      <c r="V149" s="79">
        <v>234</v>
      </c>
      <c r="W149" s="81">
        <v>26</v>
      </c>
      <c r="X149" s="78"/>
      <c r="Y149" s="85"/>
      <c r="Z149" s="81"/>
      <c r="AA149" s="18"/>
      <c r="AB149" s="18"/>
      <c r="AC149" s="10"/>
    </row>
    <row r="150" spans="1:29" ht="15.75" customHeight="1" thickBot="1">
      <c r="A150" s="292"/>
      <c r="B150" s="294"/>
      <c r="C150" s="296"/>
      <c r="D150" s="264" t="s">
        <v>32</v>
      </c>
      <c r="E150" s="50">
        <f t="shared" si="31"/>
        <v>10</v>
      </c>
      <c r="F150" s="48">
        <v>0</v>
      </c>
      <c r="G150" s="48">
        <v>9</v>
      </c>
      <c r="H150" s="48">
        <v>1</v>
      </c>
      <c r="I150" s="54"/>
      <c r="J150" s="48"/>
      <c r="K150" s="49"/>
      <c r="L150" s="54"/>
      <c r="M150" s="48"/>
      <c r="N150" s="49"/>
      <c r="O150" s="113"/>
      <c r="P150" s="52"/>
      <c r="Q150" s="53"/>
      <c r="R150" s="54"/>
      <c r="S150" s="48"/>
      <c r="T150" s="49"/>
      <c r="U150" s="54"/>
      <c r="V150" s="48">
        <v>9</v>
      </c>
      <c r="W150" s="49">
        <v>1</v>
      </c>
      <c r="X150" s="54"/>
      <c r="Y150" s="55"/>
      <c r="Z150" s="49"/>
      <c r="AA150" s="18"/>
      <c r="AB150" s="18"/>
      <c r="AC150" s="10"/>
    </row>
    <row r="151" spans="1:29" ht="15.75" customHeight="1">
      <c r="A151" s="291" t="s">
        <v>150</v>
      </c>
      <c r="B151" s="293" t="s">
        <v>151</v>
      </c>
      <c r="C151" s="295" t="s">
        <v>145</v>
      </c>
      <c r="D151" s="265" t="s">
        <v>31</v>
      </c>
      <c r="E151" s="80">
        <f t="shared" si="31"/>
        <v>339</v>
      </c>
      <c r="F151" s="79">
        <v>0</v>
      </c>
      <c r="G151" s="79">
        <v>313</v>
      </c>
      <c r="H151" s="79">
        <v>26</v>
      </c>
      <c r="I151" s="78"/>
      <c r="J151" s="79"/>
      <c r="K151" s="81"/>
      <c r="L151" s="78"/>
      <c r="M151" s="79"/>
      <c r="N151" s="81"/>
      <c r="O151" s="112"/>
      <c r="P151" s="83"/>
      <c r="Q151" s="84"/>
      <c r="R151" s="78"/>
      <c r="S151" s="79"/>
      <c r="T151" s="81"/>
      <c r="U151" s="78"/>
      <c r="V151" s="79"/>
      <c r="W151" s="81"/>
      <c r="X151" s="78"/>
      <c r="Y151" s="79">
        <v>312</v>
      </c>
      <c r="Z151" s="81">
        <v>26</v>
      </c>
      <c r="AA151" s="18"/>
      <c r="AB151" s="18"/>
      <c r="AC151" s="10"/>
    </row>
    <row r="152" spans="1:29" ht="15.75" customHeight="1" thickBot="1">
      <c r="A152" s="292"/>
      <c r="B152" s="294"/>
      <c r="C152" s="296"/>
      <c r="D152" s="264" t="s">
        <v>32</v>
      </c>
      <c r="E152" s="50">
        <f t="shared" si="31"/>
        <v>13</v>
      </c>
      <c r="F152" s="48">
        <v>0</v>
      </c>
      <c r="G152" s="48">
        <v>12</v>
      </c>
      <c r="H152" s="48">
        <v>1</v>
      </c>
      <c r="I152" s="54"/>
      <c r="J152" s="48"/>
      <c r="K152" s="49"/>
      <c r="L152" s="54"/>
      <c r="M152" s="48"/>
      <c r="N152" s="49"/>
      <c r="O152" s="113"/>
      <c r="P152" s="52"/>
      <c r="Q152" s="53"/>
      <c r="R152" s="54"/>
      <c r="S152" s="48"/>
      <c r="T152" s="49"/>
      <c r="U152" s="54"/>
      <c r="V152" s="48"/>
      <c r="W152" s="49"/>
      <c r="X152" s="54"/>
      <c r="Y152" s="48">
        <v>12</v>
      </c>
      <c r="Z152" s="49">
        <v>1</v>
      </c>
      <c r="AA152" s="18"/>
      <c r="AB152" s="18"/>
      <c r="AC152" s="10"/>
    </row>
    <row r="153" spans="1:29" ht="15.75" customHeight="1" thickBot="1">
      <c r="A153" s="297" t="s">
        <v>152</v>
      </c>
      <c r="B153" s="298"/>
      <c r="C153" s="295"/>
      <c r="D153" s="95" t="s">
        <v>42</v>
      </c>
      <c r="E153" s="209">
        <f t="shared" ref="E153:Z154" si="32">SUM(E145,E147,E149,E151)</f>
        <v>1066</v>
      </c>
      <c r="F153" s="209">
        <f t="shared" si="32"/>
        <v>0</v>
      </c>
      <c r="G153" s="209">
        <f t="shared" si="32"/>
        <v>962</v>
      </c>
      <c r="H153" s="209">
        <f t="shared" si="32"/>
        <v>104</v>
      </c>
      <c r="I153" s="209">
        <f t="shared" si="32"/>
        <v>0</v>
      </c>
      <c r="J153" s="209">
        <f t="shared" si="32"/>
        <v>0</v>
      </c>
      <c r="K153" s="209">
        <f t="shared" si="32"/>
        <v>0</v>
      </c>
      <c r="L153" s="209">
        <f t="shared" si="32"/>
        <v>0</v>
      </c>
      <c r="M153" s="209">
        <f t="shared" si="32"/>
        <v>182</v>
      </c>
      <c r="N153" s="209">
        <f t="shared" si="32"/>
        <v>26</v>
      </c>
      <c r="O153" s="209">
        <f t="shared" si="32"/>
        <v>0</v>
      </c>
      <c r="P153" s="209">
        <f t="shared" si="32"/>
        <v>0</v>
      </c>
      <c r="Q153" s="209">
        <f t="shared" si="32"/>
        <v>0</v>
      </c>
      <c r="R153" s="209">
        <f t="shared" si="32"/>
        <v>0</v>
      </c>
      <c r="S153" s="209">
        <f t="shared" si="32"/>
        <v>234</v>
      </c>
      <c r="T153" s="209">
        <f t="shared" si="32"/>
        <v>26</v>
      </c>
      <c r="U153" s="209">
        <f t="shared" si="32"/>
        <v>0</v>
      </c>
      <c r="V153" s="209">
        <f t="shared" si="32"/>
        <v>234</v>
      </c>
      <c r="W153" s="209">
        <f t="shared" si="32"/>
        <v>26</v>
      </c>
      <c r="X153" s="209">
        <f t="shared" si="32"/>
        <v>0</v>
      </c>
      <c r="Y153" s="209">
        <f t="shared" si="32"/>
        <v>312</v>
      </c>
      <c r="Z153" s="95">
        <f t="shared" si="32"/>
        <v>26</v>
      </c>
      <c r="AA153" s="18"/>
      <c r="AB153" s="18"/>
      <c r="AC153" s="10"/>
    </row>
    <row r="154" spans="1:29" ht="15.75" customHeight="1" thickTop="1" thickBot="1">
      <c r="A154" s="299"/>
      <c r="B154" s="300"/>
      <c r="C154" s="301"/>
      <c r="D154" s="266" t="s">
        <v>32</v>
      </c>
      <c r="E154" s="266">
        <f>SUM(E146,E148,E150,E152)</f>
        <v>41</v>
      </c>
      <c r="F154" s="266">
        <f t="shared" si="32"/>
        <v>0</v>
      </c>
      <c r="G154" s="266">
        <f t="shared" si="32"/>
        <v>37</v>
      </c>
      <c r="H154" s="266">
        <f t="shared" si="32"/>
        <v>4</v>
      </c>
      <c r="I154" s="266">
        <f t="shared" si="32"/>
        <v>0</v>
      </c>
      <c r="J154" s="266">
        <f t="shared" si="32"/>
        <v>0</v>
      </c>
      <c r="K154" s="266">
        <f t="shared" si="32"/>
        <v>0</v>
      </c>
      <c r="L154" s="266">
        <f t="shared" si="32"/>
        <v>0</v>
      </c>
      <c r="M154" s="266">
        <f t="shared" si="32"/>
        <v>7</v>
      </c>
      <c r="N154" s="266">
        <f t="shared" si="32"/>
        <v>1</v>
      </c>
      <c r="O154" s="266">
        <f t="shared" si="32"/>
        <v>0</v>
      </c>
      <c r="P154" s="266">
        <f t="shared" si="32"/>
        <v>0</v>
      </c>
      <c r="Q154" s="266">
        <f t="shared" si="32"/>
        <v>0</v>
      </c>
      <c r="R154" s="266">
        <f t="shared" si="32"/>
        <v>0</v>
      </c>
      <c r="S154" s="266">
        <f t="shared" si="32"/>
        <v>9</v>
      </c>
      <c r="T154" s="266">
        <f t="shared" si="32"/>
        <v>1</v>
      </c>
      <c r="U154" s="266">
        <f t="shared" si="32"/>
        <v>0</v>
      </c>
      <c r="V154" s="266">
        <f t="shared" si="32"/>
        <v>9</v>
      </c>
      <c r="W154" s="266">
        <f t="shared" si="32"/>
        <v>1</v>
      </c>
      <c r="X154" s="266">
        <f t="shared" si="32"/>
        <v>0</v>
      </c>
      <c r="Y154" s="266">
        <f t="shared" si="32"/>
        <v>12</v>
      </c>
      <c r="Z154" s="189">
        <f t="shared" si="32"/>
        <v>1</v>
      </c>
      <c r="AA154" s="18"/>
      <c r="AB154" s="18"/>
      <c r="AC154" s="10"/>
    </row>
    <row r="155" spans="1:29" ht="15.75" customHeight="1" thickTop="1" thickBot="1">
      <c r="A155" s="302" t="s">
        <v>153</v>
      </c>
      <c r="B155" s="303"/>
      <c r="C155" s="306"/>
      <c r="D155" s="251" t="s">
        <v>42</v>
      </c>
      <c r="E155" s="96">
        <f t="shared" ref="E155:Z156" si="33">SUM(E21,E49,E56,E75,E88,E114,E124,E138,E153)</f>
        <v>4727</v>
      </c>
      <c r="F155" s="96">
        <f t="shared" si="33"/>
        <v>377</v>
      </c>
      <c r="G155" s="96">
        <f t="shared" si="33"/>
        <v>2595</v>
      </c>
      <c r="H155" s="96">
        <f t="shared" si="33"/>
        <v>1755</v>
      </c>
      <c r="I155" s="96">
        <f t="shared" si="33"/>
        <v>169</v>
      </c>
      <c r="J155" s="96">
        <f t="shared" si="33"/>
        <v>238</v>
      </c>
      <c r="K155" s="96">
        <f t="shared" si="33"/>
        <v>338</v>
      </c>
      <c r="L155" s="96">
        <f t="shared" si="33"/>
        <v>91</v>
      </c>
      <c r="M155" s="96">
        <f t="shared" si="33"/>
        <v>485</v>
      </c>
      <c r="N155" s="96">
        <f t="shared" si="33"/>
        <v>299</v>
      </c>
      <c r="O155" s="96">
        <f t="shared" si="33"/>
        <v>78</v>
      </c>
      <c r="P155" s="96">
        <f t="shared" si="33"/>
        <v>429</v>
      </c>
      <c r="Q155" s="96">
        <f t="shared" si="33"/>
        <v>312</v>
      </c>
      <c r="R155" s="96">
        <f t="shared" si="33"/>
        <v>52</v>
      </c>
      <c r="S155" s="96">
        <f t="shared" si="33"/>
        <v>442</v>
      </c>
      <c r="T155" s="96">
        <f t="shared" si="33"/>
        <v>260</v>
      </c>
      <c r="U155" s="96">
        <f t="shared" si="33"/>
        <v>0</v>
      </c>
      <c r="V155" s="96">
        <f t="shared" si="33"/>
        <v>507</v>
      </c>
      <c r="W155" s="96">
        <f t="shared" si="33"/>
        <v>260</v>
      </c>
      <c r="X155" s="96">
        <f t="shared" si="33"/>
        <v>0</v>
      </c>
      <c r="Y155" s="96">
        <f t="shared" si="33"/>
        <v>520</v>
      </c>
      <c r="Z155" s="96">
        <f t="shared" si="33"/>
        <v>260</v>
      </c>
      <c r="AA155" s="18"/>
      <c r="AB155" s="18"/>
      <c r="AC155" s="10"/>
    </row>
    <row r="156" spans="1:29" ht="15.75" customHeight="1" thickTop="1" thickBot="1">
      <c r="A156" s="304"/>
      <c r="B156" s="305"/>
      <c r="C156" s="307"/>
      <c r="D156" s="267" t="s">
        <v>32</v>
      </c>
      <c r="E156" s="267">
        <f t="shared" si="33"/>
        <v>179.5</v>
      </c>
      <c r="F156" s="267">
        <f t="shared" si="33"/>
        <v>14.5</v>
      </c>
      <c r="G156" s="267">
        <f t="shared" si="33"/>
        <v>97.5</v>
      </c>
      <c r="H156" s="267">
        <f t="shared" si="33"/>
        <v>67.5</v>
      </c>
      <c r="I156" s="267">
        <f t="shared" si="33"/>
        <v>6.5</v>
      </c>
      <c r="J156" s="267">
        <f t="shared" si="33"/>
        <v>8</v>
      </c>
      <c r="K156" s="267">
        <f t="shared" si="33"/>
        <v>13</v>
      </c>
      <c r="L156" s="267">
        <f t="shared" si="33"/>
        <v>3.5</v>
      </c>
      <c r="M156" s="267">
        <f t="shared" si="33"/>
        <v>17.5</v>
      </c>
      <c r="N156" s="267">
        <f t="shared" si="33"/>
        <v>11.5</v>
      </c>
      <c r="O156" s="267">
        <f t="shared" si="33"/>
        <v>3</v>
      </c>
      <c r="P156" s="267">
        <f t="shared" si="33"/>
        <v>16.5</v>
      </c>
      <c r="Q156" s="267">
        <f t="shared" si="33"/>
        <v>12</v>
      </c>
      <c r="R156" s="267">
        <f t="shared" si="33"/>
        <v>2</v>
      </c>
      <c r="S156" s="267">
        <f t="shared" si="33"/>
        <v>17</v>
      </c>
      <c r="T156" s="267">
        <f t="shared" si="33"/>
        <v>10</v>
      </c>
      <c r="U156" s="267">
        <f t="shared" si="33"/>
        <v>0</v>
      </c>
      <c r="V156" s="267">
        <f t="shared" si="33"/>
        <v>19.5</v>
      </c>
      <c r="W156" s="267">
        <f t="shared" si="33"/>
        <v>10</v>
      </c>
      <c r="X156" s="267">
        <f t="shared" si="33"/>
        <v>0</v>
      </c>
      <c r="Y156" s="267">
        <f t="shared" si="33"/>
        <v>20</v>
      </c>
      <c r="Z156" s="267">
        <f t="shared" si="33"/>
        <v>10</v>
      </c>
      <c r="AA156" s="18"/>
      <c r="AB156" s="18"/>
      <c r="AC156" s="10"/>
    </row>
    <row r="157" spans="1:29" ht="15.75" customHeight="1" thickTop="1" thickBot="1">
      <c r="A157" s="286" t="s">
        <v>154</v>
      </c>
      <c r="B157" s="287"/>
      <c r="C157" s="287"/>
      <c r="D157" s="287"/>
      <c r="E157" s="287"/>
      <c r="F157" s="287"/>
      <c r="G157" s="287"/>
      <c r="H157" s="251" t="s">
        <v>42</v>
      </c>
      <c r="I157" s="278">
        <f>SUM(I155:K155)</f>
        <v>745</v>
      </c>
      <c r="J157" s="279"/>
      <c r="K157" s="279"/>
      <c r="L157" s="278">
        <f>SUM(L155:N155)</f>
        <v>875</v>
      </c>
      <c r="M157" s="279"/>
      <c r="N157" s="280"/>
      <c r="O157" s="288">
        <f>SUM(O155:Q155)</f>
        <v>819</v>
      </c>
      <c r="P157" s="289"/>
      <c r="Q157" s="290"/>
      <c r="R157" s="278">
        <f>SUM(R155:T155)</f>
        <v>754</v>
      </c>
      <c r="S157" s="279"/>
      <c r="T157" s="279"/>
      <c r="U157" s="278">
        <f>SUM(U155:W155)</f>
        <v>767</v>
      </c>
      <c r="V157" s="279"/>
      <c r="W157" s="280"/>
      <c r="X157" s="278">
        <f>SUM(X153:Z153)</f>
        <v>338</v>
      </c>
      <c r="Y157" s="279"/>
      <c r="Z157" s="280"/>
      <c r="AA157" s="18"/>
      <c r="AB157" s="18"/>
      <c r="AC157" s="10"/>
    </row>
    <row r="158" spans="1:29" ht="15.75" customHeight="1" thickTop="1" thickBot="1">
      <c r="A158" s="119"/>
      <c r="B158" s="119"/>
      <c r="C158" s="268"/>
      <c r="D158" s="268"/>
      <c r="E158" s="119"/>
      <c r="F158" s="119"/>
      <c r="G158" s="119"/>
      <c r="H158" s="267" t="s">
        <v>32</v>
      </c>
      <c r="I158" s="281">
        <f>SUM(I156:K156)</f>
        <v>27.5</v>
      </c>
      <c r="J158" s="282"/>
      <c r="K158" s="283"/>
      <c r="L158" s="284">
        <f>SUM(L156:N156)</f>
        <v>32.5</v>
      </c>
      <c r="M158" s="282"/>
      <c r="N158" s="283"/>
      <c r="O158" s="284">
        <f>SUM(O156:Q156)</f>
        <v>31.5</v>
      </c>
      <c r="P158" s="282"/>
      <c r="Q158" s="283"/>
      <c r="R158" s="284">
        <f>SUM(R156:T156)</f>
        <v>29</v>
      </c>
      <c r="S158" s="282"/>
      <c r="T158" s="283"/>
      <c r="U158" s="284">
        <f>SUM(U156:W156)</f>
        <v>29.5</v>
      </c>
      <c r="V158" s="282"/>
      <c r="W158" s="283"/>
      <c r="X158" s="284">
        <f>SUM(X156:Z156)</f>
        <v>30</v>
      </c>
      <c r="Y158" s="282"/>
      <c r="Z158" s="285"/>
      <c r="AA158" s="18"/>
      <c r="AB158" s="18"/>
      <c r="AC158" s="10"/>
    </row>
    <row r="159" spans="1:29" ht="21" thickTop="1">
      <c r="A159" s="18"/>
      <c r="B159" s="397" t="s">
        <v>155</v>
      </c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7"/>
      <c r="P159" s="397"/>
      <c r="Q159" s="397"/>
      <c r="R159" s="397"/>
      <c r="S159" s="397"/>
      <c r="T159" s="397"/>
      <c r="U159" s="397"/>
      <c r="V159" s="397"/>
      <c r="W159" s="397"/>
      <c r="X159" s="397"/>
      <c r="Y159" s="397"/>
      <c r="Z159" s="397"/>
      <c r="AA159" s="18"/>
      <c r="AB159" s="18"/>
      <c r="AC159" s="10"/>
    </row>
    <row r="160" spans="1:29" ht="20.399999999999999">
      <c r="A160" s="18"/>
      <c r="B160" s="397" t="s">
        <v>156</v>
      </c>
      <c r="C160" s="397"/>
      <c r="D160" s="397"/>
      <c r="E160" s="397"/>
      <c r="F160" s="397"/>
      <c r="G160" s="397"/>
      <c r="H160" s="397"/>
      <c r="I160" s="397"/>
      <c r="J160" s="397"/>
      <c r="K160" s="397"/>
      <c r="L160" s="397"/>
      <c r="M160" s="397"/>
      <c r="N160" s="397"/>
      <c r="O160" s="397"/>
      <c r="P160" s="397"/>
      <c r="Q160" s="397"/>
      <c r="R160" s="397"/>
      <c r="S160" s="397"/>
      <c r="T160" s="397"/>
      <c r="U160" s="397"/>
      <c r="V160" s="397"/>
      <c r="W160" s="397"/>
      <c r="X160" s="397"/>
      <c r="Y160" s="397"/>
      <c r="Z160" s="397"/>
      <c r="AA160" s="18"/>
      <c r="AB160" s="18"/>
      <c r="AC160" s="10"/>
    </row>
    <row r="161" spans="1:29" ht="20.399999999999999">
      <c r="A161" s="18"/>
      <c r="B161" s="397" t="s">
        <v>157</v>
      </c>
      <c r="C161" s="397"/>
      <c r="D161" s="397"/>
      <c r="E161" s="397"/>
      <c r="F161" s="397"/>
      <c r="G161" s="397"/>
      <c r="H161" s="397"/>
      <c r="I161" s="397"/>
      <c r="J161" s="397"/>
      <c r="K161" s="397"/>
      <c r="L161" s="397"/>
      <c r="M161" s="397"/>
      <c r="N161" s="397"/>
      <c r="O161" s="397"/>
      <c r="P161" s="397"/>
      <c r="Q161" s="397"/>
      <c r="R161" s="397"/>
      <c r="S161" s="397"/>
      <c r="T161" s="397"/>
      <c r="U161" s="397"/>
      <c r="V161" s="397"/>
      <c r="W161" s="397"/>
      <c r="X161" s="397"/>
      <c r="Y161" s="397"/>
      <c r="Z161" s="397"/>
      <c r="AA161" s="18"/>
      <c r="AB161" s="18"/>
      <c r="AC161" s="10"/>
    </row>
    <row r="162" spans="1:29" ht="20.399999999999999">
      <c r="A162" s="18"/>
      <c r="B162" s="397" t="s">
        <v>158</v>
      </c>
      <c r="C162" s="397"/>
      <c r="D162" s="397"/>
      <c r="E162" s="397"/>
      <c r="F162" s="397"/>
      <c r="G162" s="397"/>
      <c r="H162" s="397"/>
      <c r="I162" s="397"/>
      <c r="J162" s="397"/>
      <c r="K162" s="397"/>
      <c r="L162" s="397"/>
      <c r="M162" s="397"/>
      <c r="N162" s="397"/>
      <c r="O162" s="397"/>
      <c r="P162" s="397"/>
      <c r="Q162" s="397"/>
      <c r="R162" s="397"/>
      <c r="S162" s="397"/>
      <c r="T162" s="397"/>
      <c r="U162" s="397"/>
      <c r="V162" s="397"/>
      <c r="W162" s="397"/>
      <c r="X162" s="397"/>
      <c r="Y162" s="397"/>
      <c r="Z162" s="397"/>
      <c r="AA162" s="18"/>
      <c r="AB162" s="18"/>
      <c r="AC162" s="10"/>
    </row>
    <row r="163" spans="1:29" ht="15.6">
      <c r="A163" s="18"/>
      <c r="B163" s="18"/>
      <c r="C163" s="18"/>
      <c r="D163" s="18"/>
      <c r="E163" s="18"/>
      <c r="F163" s="269"/>
      <c r="G163" s="270"/>
      <c r="H163" s="270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18"/>
      <c r="V163" s="18"/>
      <c r="W163" s="18"/>
      <c r="X163" s="18"/>
      <c r="Y163" s="18"/>
      <c r="Z163" s="18"/>
      <c r="AA163" s="18"/>
      <c r="AB163" s="18"/>
      <c r="AC163" s="10"/>
    </row>
    <row r="164" spans="1:29" ht="15.6">
      <c r="A164" s="18"/>
      <c r="B164" s="18"/>
      <c r="C164" s="18"/>
      <c r="D164" s="18"/>
      <c r="E164" s="18"/>
      <c r="F164" s="270"/>
      <c r="G164" s="270"/>
      <c r="H164" s="270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18"/>
      <c r="V164" s="18"/>
      <c r="W164" s="18"/>
      <c r="X164" s="18"/>
      <c r="Y164" s="18"/>
      <c r="Z164" s="18"/>
      <c r="AA164" s="18"/>
      <c r="AB164" s="18"/>
      <c r="AC164" s="10"/>
    </row>
    <row r="165" spans="1:29" ht="16.2" customHeight="1">
      <c r="F165" s="272"/>
      <c r="G165" s="272"/>
      <c r="H165" s="272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</row>
    <row r="166" spans="1:29">
      <c r="F166" s="272"/>
      <c r="G166" s="272"/>
      <c r="H166" s="272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</row>
    <row r="167" spans="1:29">
      <c r="F167" s="272"/>
      <c r="G167" s="272"/>
      <c r="H167" s="272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</row>
    <row r="168" spans="1:29">
      <c r="F168" s="272"/>
      <c r="G168" s="272"/>
      <c r="H168" s="272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</row>
    <row r="169" spans="1:29">
      <c r="O169" s="274"/>
      <c r="P169" s="274"/>
      <c r="Q169" s="274"/>
    </row>
    <row r="170" spans="1:29" ht="15.6">
      <c r="AA170" s="275"/>
    </row>
  </sheetData>
  <mergeCells count="251">
    <mergeCell ref="B162:Z162"/>
    <mergeCell ref="A2:B2"/>
    <mergeCell ref="D2:G2"/>
    <mergeCell ref="N2:S2"/>
    <mergeCell ref="T2:AA2"/>
    <mergeCell ref="D3:F3"/>
    <mergeCell ref="B159:Z159"/>
    <mergeCell ref="B160:Z160"/>
    <mergeCell ref="B161:Z161"/>
    <mergeCell ref="D4:G4"/>
    <mergeCell ref="A5:B5"/>
    <mergeCell ref="D5:G5"/>
    <mergeCell ref="I5:M5"/>
    <mergeCell ref="A7:A9"/>
    <mergeCell ref="B7:B9"/>
    <mergeCell ref="C7:C9"/>
    <mergeCell ref="D7:D9"/>
    <mergeCell ref="E7:E9"/>
    <mergeCell ref="F7:H7"/>
    <mergeCell ref="I7:N7"/>
    <mergeCell ref="O7:T7"/>
    <mergeCell ref="U7:Z7"/>
    <mergeCell ref="F8:F9"/>
    <mergeCell ref="A17:A18"/>
    <mergeCell ref="B17:B18"/>
    <mergeCell ref="C17:C18"/>
    <mergeCell ref="U8:W8"/>
    <mergeCell ref="X8:Z8"/>
    <mergeCell ref="A11:A12"/>
    <mergeCell ref="B11:B12"/>
    <mergeCell ref="C11:C12"/>
    <mergeCell ref="A13:A14"/>
    <mergeCell ref="B13:B14"/>
    <mergeCell ref="C13:C14"/>
    <mergeCell ref="G8:G9"/>
    <mergeCell ref="H8:H9"/>
    <mergeCell ref="I8:K8"/>
    <mergeCell ref="L8:N8"/>
    <mergeCell ref="O8:Q8"/>
    <mergeCell ref="R8:T8"/>
    <mergeCell ref="A15:A16"/>
    <mergeCell ref="B15:B16"/>
    <mergeCell ref="C15:C16"/>
    <mergeCell ref="A29:A30"/>
    <mergeCell ref="B29:B30"/>
    <mergeCell ref="C29:C30"/>
    <mergeCell ref="A31:A32"/>
    <mergeCell ref="B31:B32"/>
    <mergeCell ref="C31:C32"/>
    <mergeCell ref="A19:A20"/>
    <mergeCell ref="B19:B20"/>
    <mergeCell ref="C19:C20"/>
    <mergeCell ref="A21:B22"/>
    <mergeCell ref="C21:C22"/>
    <mergeCell ref="A27:A28"/>
    <mergeCell ref="B27:B28"/>
    <mergeCell ref="C27:C28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6:B57"/>
    <mergeCell ref="C56:C57"/>
    <mergeCell ref="A63:A64"/>
    <mergeCell ref="B63:B64"/>
    <mergeCell ref="C63:C64"/>
    <mergeCell ref="A65:A66"/>
    <mergeCell ref="B65:B66"/>
    <mergeCell ref="C65:C66"/>
    <mergeCell ref="A49:B50"/>
    <mergeCell ref="C49:C50"/>
    <mergeCell ref="A52:A53"/>
    <mergeCell ref="B52:B53"/>
    <mergeCell ref="C52:C53"/>
    <mergeCell ref="A54:A55"/>
    <mergeCell ref="B54:B55"/>
    <mergeCell ref="C54:C55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84:A85"/>
    <mergeCell ref="B84:B85"/>
    <mergeCell ref="C84:C85"/>
    <mergeCell ref="A86:A87"/>
    <mergeCell ref="B86:B87"/>
    <mergeCell ref="C86:C87"/>
    <mergeCell ref="A75:B76"/>
    <mergeCell ref="C75:C76"/>
    <mergeCell ref="A80:A81"/>
    <mergeCell ref="B80:B81"/>
    <mergeCell ref="C80:C81"/>
    <mergeCell ref="A82:A83"/>
    <mergeCell ref="B82:B83"/>
    <mergeCell ref="C82:C83"/>
    <mergeCell ref="A96:A97"/>
    <mergeCell ref="B96:B97"/>
    <mergeCell ref="C96:C97"/>
    <mergeCell ref="A98:A99"/>
    <mergeCell ref="B98:B99"/>
    <mergeCell ref="C98:C99"/>
    <mergeCell ref="A88:B89"/>
    <mergeCell ref="C88:C89"/>
    <mergeCell ref="A92:A93"/>
    <mergeCell ref="B92:B93"/>
    <mergeCell ref="C92:C93"/>
    <mergeCell ref="A94:A95"/>
    <mergeCell ref="B94:B95"/>
    <mergeCell ref="C94:C95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2:A113"/>
    <mergeCell ref="B112:B113"/>
    <mergeCell ref="C112:C113"/>
    <mergeCell ref="A114:B115"/>
    <mergeCell ref="C114:C115"/>
    <mergeCell ref="A118:A119"/>
    <mergeCell ref="B118:B119"/>
    <mergeCell ref="C118:C119"/>
    <mergeCell ref="A108:A109"/>
    <mergeCell ref="B108:B109"/>
    <mergeCell ref="C108:C109"/>
    <mergeCell ref="A110:A111"/>
    <mergeCell ref="B110:B111"/>
    <mergeCell ref="C110:C111"/>
    <mergeCell ref="A124:B125"/>
    <mergeCell ref="C124:C125"/>
    <mergeCell ref="A127:A129"/>
    <mergeCell ref="B127:B129"/>
    <mergeCell ref="C127:C129"/>
    <mergeCell ref="D127:D129"/>
    <mergeCell ref="A120:A121"/>
    <mergeCell ref="B120:B121"/>
    <mergeCell ref="C120:C121"/>
    <mergeCell ref="A122:A123"/>
    <mergeCell ref="B122:B123"/>
    <mergeCell ref="C122:C123"/>
    <mergeCell ref="A130:A131"/>
    <mergeCell ref="B130:B131"/>
    <mergeCell ref="C130:C131"/>
    <mergeCell ref="E127:E129"/>
    <mergeCell ref="F127:H127"/>
    <mergeCell ref="I127:N127"/>
    <mergeCell ref="O127:T127"/>
    <mergeCell ref="U127:Z127"/>
    <mergeCell ref="F128:F129"/>
    <mergeCell ref="G128:G129"/>
    <mergeCell ref="H128:H129"/>
    <mergeCell ref="I128:K128"/>
    <mergeCell ref="L128:N128"/>
    <mergeCell ref="A136:A137"/>
    <mergeCell ref="B136:B137"/>
    <mergeCell ref="C136:C137"/>
    <mergeCell ref="A138:B139"/>
    <mergeCell ref="C138:C139"/>
    <mergeCell ref="A142:A144"/>
    <mergeCell ref="B142:B144"/>
    <mergeCell ref="A132:A133"/>
    <mergeCell ref="B132:B133"/>
    <mergeCell ref="C132:C133"/>
    <mergeCell ref="A134:A135"/>
    <mergeCell ref="B134:B135"/>
    <mergeCell ref="C134:C135"/>
    <mergeCell ref="A147:A148"/>
    <mergeCell ref="B147:B148"/>
    <mergeCell ref="C147:C148"/>
    <mergeCell ref="A149:A150"/>
    <mergeCell ref="B149:B150"/>
    <mergeCell ref="C149:C150"/>
    <mergeCell ref="L143:N143"/>
    <mergeCell ref="O143:Q143"/>
    <mergeCell ref="R143:T143"/>
    <mergeCell ref="A145:A146"/>
    <mergeCell ref="B145:B146"/>
    <mergeCell ref="C145:C146"/>
    <mergeCell ref="D142:D144"/>
    <mergeCell ref="E142:E144"/>
    <mergeCell ref="F142:H142"/>
    <mergeCell ref="I142:N142"/>
    <mergeCell ref="O142:T142"/>
    <mergeCell ref="F143:F144"/>
    <mergeCell ref="G143:G144"/>
    <mergeCell ref="H143:H144"/>
    <mergeCell ref="I143:K143"/>
    <mergeCell ref="A157:G157"/>
    <mergeCell ref="I157:K157"/>
    <mergeCell ref="L157:N157"/>
    <mergeCell ref="O157:Q157"/>
    <mergeCell ref="R157:T157"/>
    <mergeCell ref="U157:W157"/>
    <mergeCell ref="A151:A152"/>
    <mergeCell ref="B151:B152"/>
    <mergeCell ref="C151:C152"/>
    <mergeCell ref="A153:B154"/>
    <mergeCell ref="C153:C154"/>
    <mergeCell ref="A155:B156"/>
    <mergeCell ref="C155:C156"/>
    <mergeCell ref="W4:Z4"/>
    <mergeCell ref="S1:Z1"/>
    <mergeCell ref="X157:Z157"/>
    <mergeCell ref="I158:K158"/>
    <mergeCell ref="L158:N158"/>
    <mergeCell ref="O158:Q158"/>
    <mergeCell ref="R158:T158"/>
    <mergeCell ref="U158:W158"/>
    <mergeCell ref="X158:Z158"/>
    <mergeCell ref="U143:W143"/>
    <mergeCell ref="X143:Z143"/>
    <mergeCell ref="U142:Z142"/>
    <mergeCell ref="O128:Q128"/>
    <mergeCell ref="R128:T128"/>
    <mergeCell ref="U128:W128"/>
    <mergeCell ref="X128:Z128"/>
  </mergeCells>
  <pageMargins left="0" right="0" top="0" bottom="0" header="0" footer="0"/>
  <pageSetup paperSize="9" scale="70" orientation="landscape" r:id="rId1"/>
  <headerFooter>
    <oddFooter>Strona &amp;P</oddFooter>
  </headerFooter>
  <rowBreaks count="3" manualBreakCount="3">
    <brk id="50" max="16383" man="1"/>
    <brk id="90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Rok I ST I 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B_Całka</dc:creator>
  <cp:lastModifiedBy>B_Całka</cp:lastModifiedBy>
  <cp:lastPrinted>2024-03-25T11:21:37Z</cp:lastPrinted>
  <dcterms:created xsi:type="dcterms:W3CDTF">2024-03-19T10:39:41Z</dcterms:created>
  <dcterms:modified xsi:type="dcterms:W3CDTF">2024-04-09T09:18:34Z</dcterms:modified>
</cp:coreProperties>
</file>