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ktorat\OneDrive - Akademia Wychowania Fizycznego im. Jerzego Kukuczki w Katowicach\Dokumenty\senat\kadencja 2020-2024\2023\maj\"/>
    </mc:Choice>
  </mc:AlternateContent>
  <bookViews>
    <workbookView xWindow="0" yWindow="0" windowWidth="24000" windowHeight="9300"/>
  </bookViews>
  <sheets>
    <sheet name="I rok JEDNOLITE ST" sheetId="1" r:id="rId1"/>
  </sheets>
  <definedNames>
    <definedName name="_xlnm.Print_Area" localSheetId="0">'I rok JEDNOLITE ST'!$A$1:$AM$303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9" i="1" l="1"/>
  <c r="AJ212" i="1" l="1"/>
  <c r="AA214" i="1" l="1"/>
  <c r="X212" i="1" l="1"/>
  <c r="I108" i="1" l="1"/>
  <c r="H108" i="1"/>
  <c r="G108" i="1"/>
  <c r="F108" i="1"/>
  <c r="I107" i="1"/>
  <c r="H107" i="1"/>
  <c r="G107" i="1"/>
  <c r="I40" i="1"/>
  <c r="H40" i="1"/>
  <c r="F40" i="1" s="1"/>
  <c r="G40" i="1"/>
  <c r="I39" i="1"/>
  <c r="H39" i="1"/>
  <c r="F39" i="1" s="1"/>
  <c r="G39" i="1"/>
  <c r="I28" i="1"/>
  <c r="H28" i="1"/>
  <c r="G28" i="1"/>
  <c r="F28" i="1" s="1"/>
  <c r="I27" i="1"/>
  <c r="H27" i="1"/>
  <c r="G27" i="1"/>
  <c r="F27" i="1" s="1"/>
  <c r="I12" i="1"/>
  <c r="H12" i="1"/>
  <c r="G12" i="1"/>
  <c r="I11" i="1"/>
  <c r="H11" i="1"/>
  <c r="F11" i="1" s="1"/>
  <c r="G11" i="1"/>
  <c r="F12" i="1" l="1"/>
  <c r="F107" i="1"/>
  <c r="L49" i="1"/>
  <c r="R51" i="1" l="1"/>
  <c r="Q51" i="1" l="1"/>
  <c r="P51" i="1"/>
  <c r="H26" i="1" l="1"/>
  <c r="N49" i="1"/>
  <c r="J49" i="1"/>
  <c r="K49" i="1"/>
  <c r="M49" i="1"/>
  <c r="Q49" i="1"/>
  <c r="P49" i="1"/>
  <c r="R49" i="1"/>
  <c r="I31" i="1"/>
  <c r="I32" i="1"/>
  <c r="H31" i="1"/>
  <c r="H32" i="1"/>
  <c r="G31" i="1"/>
  <c r="G32" i="1"/>
  <c r="F32" i="1" s="1"/>
  <c r="F31" i="1" l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Q293" i="1" l="1"/>
  <c r="P293" i="1"/>
  <c r="O293" i="1"/>
  <c r="N293" i="1"/>
  <c r="J293" i="1"/>
  <c r="J246" i="1"/>
  <c r="J227" i="1"/>
  <c r="J214" i="1"/>
  <c r="W212" i="1"/>
  <c r="N123" i="1"/>
  <c r="J123" i="1"/>
  <c r="P84" i="1"/>
  <c r="O84" i="1"/>
  <c r="N84" i="1"/>
  <c r="M84" i="1"/>
  <c r="L84" i="1"/>
  <c r="K84" i="1"/>
  <c r="J84" i="1"/>
  <c r="K51" i="1"/>
  <c r="AK51" i="1" l="1"/>
  <c r="AL51" i="1"/>
  <c r="AM51" i="1"/>
  <c r="AE51" i="1"/>
  <c r="AF51" i="1"/>
  <c r="AG51" i="1"/>
  <c r="AH51" i="1"/>
  <c r="AI51" i="1"/>
  <c r="AJ51" i="1"/>
  <c r="Y51" i="1"/>
  <c r="Z51" i="1"/>
  <c r="AA51" i="1"/>
  <c r="AB51" i="1"/>
  <c r="AC51" i="1"/>
  <c r="AD51" i="1"/>
  <c r="V51" i="1"/>
  <c r="W51" i="1"/>
  <c r="X51" i="1"/>
  <c r="T51" i="1"/>
  <c r="U51" i="1"/>
  <c r="S51" i="1"/>
  <c r="N51" i="1"/>
  <c r="O51" i="1"/>
  <c r="M51" i="1"/>
  <c r="Z248" i="1" l="1"/>
  <c r="Z214" i="1"/>
  <c r="Y214" i="1"/>
  <c r="L51" i="1"/>
  <c r="AG248" i="1" l="1"/>
  <c r="AH248" i="1"/>
  <c r="AI248" i="1"/>
  <c r="AJ248" i="1"/>
  <c r="AK248" i="1"/>
  <c r="AL248" i="1"/>
  <c r="AM248" i="1"/>
  <c r="AD248" i="1"/>
  <c r="AE248" i="1"/>
  <c r="AF248" i="1"/>
  <c r="AC248" i="1"/>
  <c r="K295" i="1"/>
  <c r="L295" i="1"/>
  <c r="M295" i="1"/>
  <c r="N295" i="1"/>
  <c r="O295" i="1"/>
  <c r="P295" i="1"/>
  <c r="Q295" i="1"/>
  <c r="R295" i="1"/>
  <c r="S295" i="1"/>
  <c r="S296" i="1" s="1"/>
  <c r="T295" i="1"/>
  <c r="U295" i="1"/>
  <c r="V295" i="1"/>
  <c r="W295" i="1"/>
  <c r="X295" i="1"/>
  <c r="Y295" i="1"/>
  <c r="Z295" i="1"/>
  <c r="AA295" i="1"/>
  <c r="AB295" i="1"/>
  <c r="AC295" i="1"/>
  <c r="AD295" i="1"/>
  <c r="AE295" i="1"/>
  <c r="AF295" i="1"/>
  <c r="AG295" i="1"/>
  <c r="AH295" i="1"/>
  <c r="AI295" i="1"/>
  <c r="AJ295" i="1"/>
  <c r="AK295" i="1"/>
  <c r="AL295" i="1"/>
  <c r="AM295" i="1"/>
  <c r="J295" i="1"/>
  <c r="K293" i="1"/>
  <c r="L293" i="1"/>
  <c r="M293" i="1"/>
  <c r="R293" i="1"/>
  <c r="S293" i="1"/>
  <c r="T293" i="1"/>
  <c r="U293" i="1"/>
  <c r="V293" i="1"/>
  <c r="W293" i="1"/>
  <c r="X293" i="1"/>
  <c r="Y293" i="1"/>
  <c r="Z293" i="1"/>
  <c r="AA293" i="1"/>
  <c r="AB293" i="1"/>
  <c r="AC293" i="1"/>
  <c r="AD293" i="1"/>
  <c r="AE293" i="1"/>
  <c r="AF293" i="1"/>
  <c r="AG293" i="1"/>
  <c r="AH293" i="1"/>
  <c r="AI293" i="1"/>
  <c r="AJ293" i="1"/>
  <c r="AK293" i="1"/>
  <c r="AL293" i="1"/>
  <c r="AM293" i="1"/>
  <c r="I282" i="1"/>
  <c r="H282" i="1"/>
  <c r="G282" i="1"/>
  <c r="I281" i="1"/>
  <c r="H281" i="1"/>
  <c r="G281" i="1"/>
  <c r="I280" i="1"/>
  <c r="H280" i="1"/>
  <c r="G280" i="1"/>
  <c r="I279" i="1"/>
  <c r="H279" i="1"/>
  <c r="G279" i="1"/>
  <c r="I278" i="1"/>
  <c r="H278" i="1"/>
  <c r="G278" i="1"/>
  <c r="I277" i="1"/>
  <c r="H277" i="1"/>
  <c r="G277" i="1"/>
  <c r="I276" i="1"/>
  <c r="H276" i="1"/>
  <c r="G276" i="1"/>
  <c r="I275" i="1"/>
  <c r="H275" i="1"/>
  <c r="G275" i="1"/>
  <c r="I274" i="1"/>
  <c r="H274" i="1"/>
  <c r="G274" i="1"/>
  <c r="I273" i="1"/>
  <c r="H273" i="1"/>
  <c r="G273" i="1"/>
  <c r="I284" i="1"/>
  <c r="H284" i="1"/>
  <c r="G284" i="1"/>
  <c r="I283" i="1"/>
  <c r="H283" i="1"/>
  <c r="G283" i="1"/>
  <c r="I272" i="1"/>
  <c r="H272" i="1"/>
  <c r="G272" i="1"/>
  <c r="I271" i="1"/>
  <c r="H271" i="1"/>
  <c r="G271" i="1"/>
  <c r="I270" i="1"/>
  <c r="H270" i="1"/>
  <c r="G270" i="1"/>
  <c r="I269" i="1"/>
  <c r="H269" i="1"/>
  <c r="G269" i="1"/>
  <c r="I268" i="1"/>
  <c r="H268" i="1"/>
  <c r="G268" i="1"/>
  <c r="I267" i="1"/>
  <c r="H267" i="1"/>
  <c r="G267" i="1"/>
  <c r="I266" i="1"/>
  <c r="H266" i="1"/>
  <c r="G266" i="1"/>
  <c r="I265" i="1"/>
  <c r="H265" i="1"/>
  <c r="G265" i="1"/>
  <c r="I288" i="1"/>
  <c r="H288" i="1"/>
  <c r="G288" i="1"/>
  <c r="I287" i="1"/>
  <c r="H287" i="1"/>
  <c r="G287" i="1"/>
  <c r="I286" i="1"/>
  <c r="H286" i="1"/>
  <c r="G286" i="1"/>
  <c r="I285" i="1"/>
  <c r="H285" i="1"/>
  <c r="G285" i="1"/>
  <c r="I264" i="1"/>
  <c r="H264" i="1"/>
  <c r="G264" i="1"/>
  <c r="I263" i="1"/>
  <c r="H263" i="1"/>
  <c r="G263" i="1"/>
  <c r="I262" i="1"/>
  <c r="H262" i="1"/>
  <c r="G262" i="1"/>
  <c r="I261" i="1"/>
  <c r="H261" i="1"/>
  <c r="G261" i="1"/>
  <c r="I258" i="1"/>
  <c r="H258" i="1"/>
  <c r="G258" i="1"/>
  <c r="I257" i="1"/>
  <c r="H257" i="1"/>
  <c r="G257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J229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K246" i="1"/>
  <c r="L246" i="1"/>
  <c r="M246" i="1"/>
  <c r="N246" i="1"/>
  <c r="O246" i="1"/>
  <c r="P246" i="1"/>
  <c r="Q246" i="1"/>
  <c r="R246" i="1"/>
  <c r="S246" i="1"/>
  <c r="S297" i="1" s="1"/>
  <c r="T246" i="1"/>
  <c r="U246" i="1"/>
  <c r="V246" i="1"/>
  <c r="W246" i="1"/>
  <c r="X246" i="1"/>
  <c r="Y246" i="1"/>
  <c r="Z246" i="1"/>
  <c r="AA246" i="1"/>
  <c r="AB246" i="1"/>
  <c r="AC246" i="1"/>
  <c r="AD246" i="1"/>
  <c r="AE246" i="1"/>
  <c r="AF246" i="1"/>
  <c r="AG246" i="1"/>
  <c r="AH246" i="1"/>
  <c r="AI246" i="1"/>
  <c r="AJ246" i="1"/>
  <c r="AK246" i="1"/>
  <c r="AL246" i="1"/>
  <c r="AM246" i="1"/>
  <c r="I226" i="1"/>
  <c r="H226" i="1"/>
  <c r="G226" i="1"/>
  <c r="I225" i="1"/>
  <c r="H225" i="1"/>
  <c r="G225" i="1"/>
  <c r="I224" i="1"/>
  <c r="H224" i="1"/>
  <c r="G224" i="1"/>
  <c r="I223" i="1"/>
  <c r="H223" i="1"/>
  <c r="G223" i="1"/>
  <c r="I222" i="1"/>
  <c r="H222" i="1"/>
  <c r="G222" i="1"/>
  <c r="I221" i="1"/>
  <c r="H221" i="1"/>
  <c r="G221" i="1"/>
  <c r="I220" i="1"/>
  <c r="H220" i="1"/>
  <c r="G220" i="1"/>
  <c r="I219" i="1"/>
  <c r="H219" i="1"/>
  <c r="G219" i="1"/>
  <c r="I218" i="1"/>
  <c r="H218" i="1"/>
  <c r="G218" i="1"/>
  <c r="I217" i="1"/>
  <c r="H217" i="1"/>
  <c r="G217" i="1"/>
  <c r="G238" i="1"/>
  <c r="H238" i="1"/>
  <c r="I238" i="1"/>
  <c r="G239" i="1"/>
  <c r="H239" i="1"/>
  <c r="I239" i="1"/>
  <c r="G240" i="1"/>
  <c r="H240" i="1"/>
  <c r="I240" i="1"/>
  <c r="G241" i="1"/>
  <c r="H241" i="1"/>
  <c r="I241" i="1"/>
  <c r="G242" i="1"/>
  <c r="H242" i="1"/>
  <c r="I242" i="1"/>
  <c r="G243" i="1"/>
  <c r="H243" i="1"/>
  <c r="I243" i="1"/>
  <c r="G244" i="1"/>
  <c r="H244" i="1"/>
  <c r="I244" i="1"/>
  <c r="G245" i="1"/>
  <c r="H245" i="1"/>
  <c r="I245" i="1"/>
  <c r="AB248" i="1"/>
  <c r="AA248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37" i="1"/>
  <c r="H237" i="1"/>
  <c r="G237" i="1"/>
  <c r="I236" i="1"/>
  <c r="H236" i="1"/>
  <c r="G236" i="1"/>
  <c r="I235" i="1"/>
  <c r="H235" i="1"/>
  <c r="G235" i="1"/>
  <c r="I234" i="1"/>
  <c r="H234" i="1"/>
  <c r="G234" i="1"/>
  <c r="I233" i="1"/>
  <c r="H233" i="1"/>
  <c r="G233" i="1"/>
  <c r="I232" i="1"/>
  <c r="H232" i="1"/>
  <c r="G232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Y212" i="1"/>
  <c r="Z212" i="1"/>
  <c r="AA212" i="1"/>
  <c r="AB212" i="1"/>
  <c r="AC212" i="1"/>
  <c r="AD212" i="1"/>
  <c r="AE212" i="1"/>
  <c r="AF212" i="1"/>
  <c r="AG212" i="1"/>
  <c r="AH212" i="1"/>
  <c r="AI212" i="1"/>
  <c r="AK212" i="1"/>
  <c r="AL212" i="1"/>
  <c r="AM212" i="1"/>
  <c r="J212" i="1"/>
  <c r="J297" i="1" s="1"/>
  <c r="I205" i="1"/>
  <c r="H205" i="1"/>
  <c r="G205" i="1"/>
  <c r="I204" i="1"/>
  <c r="H204" i="1"/>
  <c r="G204" i="1"/>
  <c r="I203" i="1"/>
  <c r="H203" i="1"/>
  <c r="G203" i="1"/>
  <c r="I202" i="1"/>
  <c r="H202" i="1"/>
  <c r="G202" i="1"/>
  <c r="I201" i="1"/>
  <c r="H201" i="1"/>
  <c r="G201" i="1"/>
  <c r="I200" i="1"/>
  <c r="H200" i="1"/>
  <c r="G200" i="1"/>
  <c r="I199" i="1"/>
  <c r="H199" i="1"/>
  <c r="G199" i="1"/>
  <c r="I198" i="1"/>
  <c r="H198" i="1"/>
  <c r="G198" i="1"/>
  <c r="I211" i="1"/>
  <c r="H211" i="1"/>
  <c r="G211" i="1"/>
  <c r="I210" i="1"/>
  <c r="H210" i="1"/>
  <c r="G210" i="1"/>
  <c r="I209" i="1"/>
  <c r="H209" i="1"/>
  <c r="G209" i="1"/>
  <c r="I208" i="1"/>
  <c r="H208" i="1"/>
  <c r="G208" i="1"/>
  <c r="G191" i="1"/>
  <c r="H191" i="1"/>
  <c r="I191" i="1"/>
  <c r="G192" i="1"/>
  <c r="H192" i="1"/>
  <c r="I192" i="1"/>
  <c r="G193" i="1"/>
  <c r="H193" i="1"/>
  <c r="I193" i="1"/>
  <c r="G194" i="1"/>
  <c r="H194" i="1"/>
  <c r="I194" i="1"/>
  <c r="G195" i="1"/>
  <c r="H195" i="1"/>
  <c r="I195" i="1"/>
  <c r="G196" i="1"/>
  <c r="H196" i="1"/>
  <c r="I196" i="1"/>
  <c r="G197" i="1"/>
  <c r="H197" i="1"/>
  <c r="I197" i="1"/>
  <c r="G206" i="1"/>
  <c r="H206" i="1"/>
  <c r="I206" i="1"/>
  <c r="G207" i="1"/>
  <c r="H207" i="1"/>
  <c r="I207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M123" i="1"/>
  <c r="O123" i="1"/>
  <c r="O297" i="1" s="1"/>
  <c r="P123" i="1"/>
  <c r="P297" i="1" s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K125" i="1"/>
  <c r="L125" i="1"/>
  <c r="J125" i="1"/>
  <c r="K123" i="1"/>
  <c r="L123" i="1"/>
  <c r="L297" i="1" s="1"/>
  <c r="G99" i="1"/>
  <c r="H99" i="1"/>
  <c r="I99" i="1"/>
  <c r="AM86" i="1"/>
  <c r="AL86" i="1"/>
  <c r="AK86" i="1"/>
  <c r="AJ86" i="1"/>
  <c r="AI86" i="1"/>
  <c r="AH86" i="1"/>
  <c r="AM84" i="1"/>
  <c r="AL84" i="1"/>
  <c r="AK84" i="1"/>
  <c r="AJ84" i="1"/>
  <c r="AI84" i="1"/>
  <c r="AH84" i="1"/>
  <c r="AG86" i="1"/>
  <c r="AG298" i="1" s="1"/>
  <c r="AF86" i="1"/>
  <c r="AE86" i="1"/>
  <c r="AD86" i="1"/>
  <c r="AC86" i="1"/>
  <c r="AC298" i="1" s="1"/>
  <c r="AB86" i="1"/>
  <c r="AB298" i="1" s="1"/>
  <c r="AG84" i="1"/>
  <c r="AF84" i="1"/>
  <c r="AE84" i="1"/>
  <c r="AE297" i="1" s="1"/>
  <c r="AD84" i="1"/>
  <c r="AC84" i="1"/>
  <c r="AB84" i="1"/>
  <c r="AA86" i="1"/>
  <c r="Z86" i="1"/>
  <c r="Y86" i="1"/>
  <c r="X86" i="1"/>
  <c r="W86" i="1"/>
  <c r="V86" i="1"/>
  <c r="AA84" i="1"/>
  <c r="Z84" i="1"/>
  <c r="Y84" i="1"/>
  <c r="X84" i="1"/>
  <c r="W84" i="1"/>
  <c r="V84" i="1"/>
  <c r="U86" i="1"/>
  <c r="U298" i="1" s="1"/>
  <c r="T86" i="1"/>
  <c r="S86" i="1"/>
  <c r="R86" i="1"/>
  <c r="Q86" i="1"/>
  <c r="Q298" i="1" s="1"/>
  <c r="P86" i="1"/>
  <c r="U84" i="1"/>
  <c r="T84" i="1"/>
  <c r="S84" i="1"/>
  <c r="R84" i="1"/>
  <c r="Q84" i="1"/>
  <c r="O86" i="1"/>
  <c r="N86" i="1"/>
  <c r="M86" i="1"/>
  <c r="K86" i="1"/>
  <c r="L86" i="1"/>
  <c r="J86" i="1"/>
  <c r="G56" i="1"/>
  <c r="H56" i="1"/>
  <c r="I56" i="1"/>
  <c r="G57" i="1"/>
  <c r="H57" i="1"/>
  <c r="I57" i="1"/>
  <c r="G58" i="1"/>
  <c r="H58" i="1"/>
  <c r="I58" i="1"/>
  <c r="G59" i="1"/>
  <c r="H59" i="1"/>
  <c r="I59" i="1"/>
  <c r="G60" i="1"/>
  <c r="H60" i="1"/>
  <c r="I60" i="1"/>
  <c r="G61" i="1"/>
  <c r="H61" i="1"/>
  <c r="I61" i="1"/>
  <c r="G62" i="1"/>
  <c r="H62" i="1"/>
  <c r="I62" i="1"/>
  <c r="G63" i="1"/>
  <c r="H63" i="1"/>
  <c r="I63" i="1"/>
  <c r="G64" i="1"/>
  <c r="H64" i="1"/>
  <c r="I64" i="1"/>
  <c r="G65" i="1"/>
  <c r="H65" i="1"/>
  <c r="I65" i="1"/>
  <c r="G66" i="1"/>
  <c r="H66" i="1"/>
  <c r="I66" i="1"/>
  <c r="G67" i="1"/>
  <c r="H67" i="1"/>
  <c r="I67" i="1"/>
  <c r="G68" i="1"/>
  <c r="H68" i="1"/>
  <c r="I68" i="1"/>
  <c r="G69" i="1"/>
  <c r="H69" i="1"/>
  <c r="I69" i="1"/>
  <c r="G70" i="1"/>
  <c r="H70" i="1"/>
  <c r="I70" i="1"/>
  <c r="G71" i="1"/>
  <c r="H71" i="1"/>
  <c r="I71" i="1"/>
  <c r="G72" i="1"/>
  <c r="H72" i="1"/>
  <c r="I72" i="1"/>
  <c r="G73" i="1"/>
  <c r="H73" i="1"/>
  <c r="I73" i="1"/>
  <c r="G74" i="1"/>
  <c r="H74" i="1"/>
  <c r="I74" i="1"/>
  <c r="G75" i="1"/>
  <c r="H75" i="1"/>
  <c r="I75" i="1"/>
  <c r="G76" i="1"/>
  <c r="H76" i="1"/>
  <c r="I76" i="1"/>
  <c r="G77" i="1"/>
  <c r="H77" i="1"/>
  <c r="I77" i="1"/>
  <c r="G78" i="1"/>
  <c r="H78" i="1"/>
  <c r="I78" i="1"/>
  <c r="G79" i="1"/>
  <c r="H79" i="1"/>
  <c r="I79" i="1"/>
  <c r="G80" i="1"/>
  <c r="H80" i="1"/>
  <c r="I80" i="1"/>
  <c r="G81" i="1"/>
  <c r="H81" i="1"/>
  <c r="I81" i="1"/>
  <c r="G82" i="1"/>
  <c r="H82" i="1"/>
  <c r="I82" i="1"/>
  <c r="G83" i="1"/>
  <c r="H83" i="1"/>
  <c r="I83" i="1"/>
  <c r="G253" i="1"/>
  <c r="H253" i="1"/>
  <c r="I253" i="1"/>
  <c r="G254" i="1"/>
  <c r="H254" i="1"/>
  <c r="I254" i="1"/>
  <c r="G255" i="1"/>
  <c r="H255" i="1"/>
  <c r="I255" i="1"/>
  <c r="G256" i="1"/>
  <c r="H256" i="1"/>
  <c r="I256" i="1"/>
  <c r="G259" i="1"/>
  <c r="H259" i="1"/>
  <c r="I259" i="1"/>
  <c r="G260" i="1"/>
  <c r="H260" i="1"/>
  <c r="I260" i="1"/>
  <c r="G289" i="1"/>
  <c r="H289" i="1"/>
  <c r="I289" i="1"/>
  <c r="G290" i="1"/>
  <c r="H290" i="1"/>
  <c r="I290" i="1"/>
  <c r="G291" i="1"/>
  <c r="H291" i="1"/>
  <c r="I291" i="1"/>
  <c r="G292" i="1"/>
  <c r="H292" i="1"/>
  <c r="I292" i="1"/>
  <c r="G130" i="1"/>
  <c r="H130" i="1"/>
  <c r="I130" i="1"/>
  <c r="G131" i="1"/>
  <c r="H131" i="1"/>
  <c r="I131" i="1"/>
  <c r="G132" i="1"/>
  <c r="H132" i="1"/>
  <c r="I132" i="1"/>
  <c r="G133" i="1"/>
  <c r="H133" i="1"/>
  <c r="I133" i="1"/>
  <c r="G134" i="1"/>
  <c r="H134" i="1"/>
  <c r="I134" i="1"/>
  <c r="G135" i="1"/>
  <c r="H135" i="1"/>
  <c r="I135" i="1"/>
  <c r="G136" i="1"/>
  <c r="H136" i="1"/>
  <c r="I136" i="1"/>
  <c r="G137" i="1"/>
  <c r="H137" i="1"/>
  <c r="I137" i="1"/>
  <c r="G138" i="1"/>
  <c r="H138" i="1"/>
  <c r="I138" i="1"/>
  <c r="G139" i="1"/>
  <c r="H139" i="1"/>
  <c r="I139" i="1"/>
  <c r="G140" i="1"/>
  <c r="H140" i="1"/>
  <c r="I140" i="1"/>
  <c r="G141" i="1"/>
  <c r="H141" i="1"/>
  <c r="I141" i="1"/>
  <c r="G142" i="1"/>
  <c r="H142" i="1"/>
  <c r="I142" i="1"/>
  <c r="G143" i="1"/>
  <c r="H143" i="1"/>
  <c r="I143" i="1"/>
  <c r="G144" i="1"/>
  <c r="H144" i="1"/>
  <c r="I144" i="1"/>
  <c r="G145" i="1"/>
  <c r="H145" i="1"/>
  <c r="I145" i="1"/>
  <c r="G146" i="1"/>
  <c r="H146" i="1"/>
  <c r="I146" i="1"/>
  <c r="G147" i="1"/>
  <c r="H147" i="1"/>
  <c r="I147" i="1"/>
  <c r="G148" i="1"/>
  <c r="H148" i="1"/>
  <c r="I148" i="1"/>
  <c r="G149" i="1"/>
  <c r="H149" i="1"/>
  <c r="I149" i="1"/>
  <c r="G150" i="1"/>
  <c r="H150" i="1"/>
  <c r="I150" i="1"/>
  <c r="G151" i="1"/>
  <c r="H151" i="1"/>
  <c r="I151" i="1"/>
  <c r="G152" i="1"/>
  <c r="H152" i="1"/>
  <c r="I152" i="1"/>
  <c r="G153" i="1"/>
  <c r="H153" i="1"/>
  <c r="I153" i="1"/>
  <c r="G154" i="1"/>
  <c r="H154" i="1"/>
  <c r="I154" i="1"/>
  <c r="G155" i="1"/>
  <c r="H155" i="1"/>
  <c r="I155" i="1"/>
  <c r="G156" i="1"/>
  <c r="H156" i="1"/>
  <c r="I156" i="1"/>
  <c r="G157" i="1"/>
  <c r="H157" i="1"/>
  <c r="I157" i="1"/>
  <c r="G158" i="1"/>
  <c r="H158" i="1"/>
  <c r="I158" i="1"/>
  <c r="G159" i="1"/>
  <c r="H159" i="1"/>
  <c r="I159" i="1"/>
  <c r="G160" i="1"/>
  <c r="H160" i="1"/>
  <c r="I160" i="1"/>
  <c r="G161" i="1"/>
  <c r="H161" i="1"/>
  <c r="I161" i="1"/>
  <c r="G162" i="1"/>
  <c r="H162" i="1"/>
  <c r="I162" i="1"/>
  <c r="G163" i="1"/>
  <c r="H163" i="1"/>
  <c r="I163" i="1"/>
  <c r="G164" i="1"/>
  <c r="H164" i="1"/>
  <c r="I164" i="1"/>
  <c r="G165" i="1"/>
  <c r="H165" i="1"/>
  <c r="I165" i="1"/>
  <c r="G166" i="1"/>
  <c r="H166" i="1"/>
  <c r="I166" i="1"/>
  <c r="G167" i="1"/>
  <c r="H167" i="1"/>
  <c r="I167" i="1"/>
  <c r="G168" i="1"/>
  <c r="H168" i="1"/>
  <c r="I168" i="1"/>
  <c r="G169" i="1"/>
  <c r="H169" i="1"/>
  <c r="I169" i="1"/>
  <c r="G170" i="1"/>
  <c r="H170" i="1"/>
  <c r="I170" i="1"/>
  <c r="G171" i="1"/>
  <c r="H171" i="1"/>
  <c r="I171" i="1"/>
  <c r="G172" i="1"/>
  <c r="H172" i="1"/>
  <c r="I172" i="1"/>
  <c r="G173" i="1"/>
  <c r="H173" i="1"/>
  <c r="I173" i="1"/>
  <c r="G174" i="1"/>
  <c r="H174" i="1"/>
  <c r="I174" i="1"/>
  <c r="G175" i="1"/>
  <c r="H175" i="1"/>
  <c r="I175" i="1"/>
  <c r="G176" i="1"/>
  <c r="H176" i="1"/>
  <c r="I176" i="1"/>
  <c r="G177" i="1"/>
  <c r="H177" i="1"/>
  <c r="I177" i="1"/>
  <c r="G178" i="1"/>
  <c r="H178" i="1"/>
  <c r="I178" i="1"/>
  <c r="G179" i="1"/>
  <c r="H179" i="1"/>
  <c r="I179" i="1"/>
  <c r="G180" i="1"/>
  <c r="H180" i="1"/>
  <c r="I180" i="1"/>
  <c r="G181" i="1"/>
  <c r="H181" i="1"/>
  <c r="I181" i="1"/>
  <c r="G182" i="1"/>
  <c r="H182" i="1"/>
  <c r="I182" i="1"/>
  <c r="G183" i="1"/>
  <c r="H183" i="1"/>
  <c r="I183" i="1"/>
  <c r="G184" i="1"/>
  <c r="H184" i="1"/>
  <c r="I184" i="1"/>
  <c r="G185" i="1"/>
  <c r="H185" i="1"/>
  <c r="I185" i="1"/>
  <c r="G186" i="1"/>
  <c r="H186" i="1"/>
  <c r="I186" i="1"/>
  <c r="G187" i="1"/>
  <c r="H187" i="1"/>
  <c r="I187" i="1"/>
  <c r="G188" i="1"/>
  <c r="H188" i="1"/>
  <c r="I188" i="1"/>
  <c r="G189" i="1"/>
  <c r="H189" i="1"/>
  <c r="I189" i="1"/>
  <c r="G190" i="1"/>
  <c r="H190" i="1"/>
  <c r="I190" i="1"/>
  <c r="I129" i="1"/>
  <c r="H129" i="1"/>
  <c r="G129" i="1"/>
  <c r="I128" i="1"/>
  <c r="H128" i="1"/>
  <c r="G128" i="1"/>
  <c r="G91" i="1"/>
  <c r="H91" i="1"/>
  <c r="I91" i="1"/>
  <c r="G92" i="1"/>
  <c r="H92" i="1"/>
  <c r="I92" i="1"/>
  <c r="G93" i="1"/>
  <c r="H93" i="1"/>
  <c r="I93" i="1"/>
  <c r="G94" i="1"/>
  <c r="H94" i="1"/>
  <c r="I94" i="1"/>
  <c r="G95" i="1"/>
  <c r="H95" i="1"/>
  <c r="I95" i="1"/>
  <c r="G96" i="1"/>
  <c r="H96" i="1"/>
  <c r="I96" i="1"/>
  <c r="G100" i="1"/>
  <c r="H100" i="1"/>
  <c r="I100" i="1"/>
  <c r="G101" i="1"/>
  <c r="H101" i="1"/>
  <c r="I101" i="1"/>
  <c r="G102" i="1"/>
  <c r="H102" i="1"/>
  <c r="I102" i="1"/>
  <c r="G103" i="1"/>
  <c r="H103" i="1"/>
  <c r="I103" i="1"/>
  <c r="G104" i="1"/>
  <c r="H104" i="1"/>
  <c r="I104" i="1"/>
  <c r="G105" i="1"/>
  <c r="H105" i="1"/>
  <c r="I105" i="1"/>
  <c r="G106" i="1"/>
  <c r="H106" i="1"/>
  <c r="I106" i="1"/>
  <c r="G109" i="1"/>
  <c r="H109" i="1"/>
  <c r="I109" i="1"/>
  <c r="G110" i="1"/>
  <c r="H110" i="1"/>
  <c r="I110" i="1"/>
  <c r="G111" i="1"/>
  <c r="H111" i="1"/>
  <c r="I111" i="1"/>
  <c r="G112" i="1"/>
  <c r="H112" i="1"/>
  <c r="I112" i="1"/>
  <c r="G113" i="1"/>
  <c r="H113" i="1"/>
  <c r="I113" i="1"/>
  <c r="G114" i="1"/>
  <c r="H114" i="1"/>
  <c r="I114" i="1"/>
  <c r="G115" i="1"/>
  <c r="H115" i="1"/>
  <c r="I115" i="1"/>
  <c r="G116" i="1"/>
  <c r="H116" i="1"/>
  <c r="I116" i="1"/>
  <c r="G117" i="1"/>
  <c r="H117" i="1"/>
  <c r="I117" i="1"/>
  <c r="G118" i="1"/>
  <c r="H118" i="1"/>
  <c r="I118" i="1"/>
  <c r="G119" i="1"/>
  <c r="H119" i="1"/>
  <c r="I119" i="1"/>
  <c r="G120" i="1"/>
  <c r="H120" i="1"/>
  <c r="I120" i="1"/>
  <c r="G121" i="1"/>
  <c r="H121" i="1"/>
  <c r="I121" i="1"/>
  <c r="G122" i="1"/>
  <c r="H122" i="1"/>
  <c r="I122" i="1"/>
  <c r="I90" i="1"/>
  <c r="H90" i="1"/>
  <c r="G90" i="1"/>
  <c r="I89" i="1"/>
  <c r="H89" i="1"/>
  <c r="G89" i="1"/>
  <c r="I55" i="1"/>
  <c r="H55" i="1"/>
  <c r="G55" i="1"/>
  <c r="I54" i="1"/>
  <c r="H54" i="1"/>
  <c r="G54" i="1"/>
  <c r="H48" i="1"/>
  <c r="G17" i="1"/>
  <c r="H17" i="1"/>
  <c r="I17" i="1"/>
  <c r="G18" i="1"/>
  <c r="H18" i="1"/>
  <c r="I18" i="1"/>
  <c r="G19" i="1"/>
  <c r="H19" i="1"/>
  <c r="I19" i="1"/>
  <c r="G20" i="1"/>
  <c r="H20" i="1"/>
  <c r="I20" i="1"/>
  <c r="G21" i="1"/>
  <c r="H21" i="1"/>
  <c r="I21" i="1"/>
  <c r="G22" i="1"/>
  <c r="H22" i="1"/>
  <c r="I22" i="1"/>
  <c r="G23" i="1"/>
  <c r="H23" i="1"/>
  <c r="I23" i="1"/>
  <c r="G24" i="1"/>
  <c r="H24" i="1"/>
  <c r="I24" i="1"/>
  <c r="G25" i="1"/>
  <c r="H25" i="1"/>
  <c r="I25" i="1"/>
  <c r="G26" i="1"/>
  <c r="I26" i="1"/>
  <c r="G29" i="1"/>
  <c r="H29" i="1"/>
  <c r="I29" i="1"/>
  <c r="G30" i="1"/>
  <c r="H30" i="1"/>
  <c r="I30" i="1"/>
  <c r="G33" i="1"/>
  <c r="H33" i="1"/>
  <c r="I33" i="1"/>
  <c r="G34" i="1"/>
  <c r="H34" i="1"/>
  <c r="I34" i="1"/>
  <c r="G35" i="1"/>
  <c r="H35" i="1"/>
  <c r="I35" i="1"/>
  <c r="G36" i="1"/>
  <c r="H36" i="1"/>
  <c r="I36" i="1"/>
  <c r="G37" i="1"/>
  <c r="H37" i="1"/>
  <c r="I37" i="1"/>
  <c r="G38" i="1"/>
  <c r="H38" i="1"/>
  <c r="I38" i="1"/>
  <c r="G41" i="1"/>
  <c r="H41" i="1"/>
  <c r="I41" i="1"/>
  <c r="G42" i="1"/>
  <c r="H42" i="1"/>
  <c r="I42" i="1"/>
  <c r="G43" i="1"/>
  <c r="H43" i="1"/>
  <c r="I43" i="1"/>
  <c r="G44" i="1"/>
  <c r="H44" i="1"/>
  <c r="I44" i="1"/>
  <c r="G45" i="1"/>
  <c r="H45" i="1"/>
  <c r="I45" i="1"/>
  <c r="G46" i="1"/>
  <c r="H46" i="1"/>
  <c r="I46" i="1"/>
  <c r="G47" i="1"/>
  <c r="H47" i="1"/>
  <c r="I47" i="1"/>
  <c r="G48" i="1"/>
  <c r="I48" i="1"/>
  <c r="I16" i="1"/>
  <c r="H16" i="1"/>
  <c r="G16" i="1"/>
  <c r="I15" i="1"/>
  <c r="H15" i="1"/>
  <c r="G15" i="1"/>
  <c r="I14" i="1"/>
  <c r="H14" i="1"/>
  <c r="G14" i="1"/>
  <c r="I13" i="1"/>
  <c r="H13" i="1"/>
  <c r="G13" i="1"/>
  <c r="J51" i="1"/>
  <c r="J298" i="1" s="1"/>
  <c r="AG297" i="1"/>
  <c r="M297" i="1"/>
  <c r="H51" i="1" l="1"/>
  <c r="AH298" i="1"/>
  <c r="G49" i="1"/>
  <c r="AL298" i="1"/>
  <c r="AD297" i="1"/>
  <c r="AM297" i="1"/>
  <c r="T297" i="1"/>
  <c r="Y298" i="1"/>
  <c r="F270" i="1"/>
  <c r="Q297" i="1"/>
  <c r="AA298" i="1"/>
  <c r="S298" i="1"/>
  <c r="O298" i="1"/>
  <c r="AL297" i="1"/>
  <c r="AH297" i="1"/>
  <c r="AK297" i="1"/>
  <c r="AC297" i="1"/>
  <c r="V297" i="1"/>
  <c r="P298" i="1"/>
  <c r="AJ297" i="1"/>
  <c r="AE298" i="1"/>
  <c r="T298" i="1"/>
  <c r="V298" i="1"/>
  <c r="AB297" i="1"/>
  <c r="AF298" i="1"/>
  <c r="AI297" i="1"/>
  <c r="AF297" i="1"/>
  <c r="G293" i="1"/>
  <c r="H49" i="1"/>
  <c r="I51" i="1"/>
  <c r="N298" i="1"/>
  <c r="AI298" i="1"/>
  <c r="G295" i="1"/>
  <c r="AM298" i="1"/>
  <c r="I49" i="1"/>
  <c r="L298" i="1"/>
  <c r="R298" i="1"/>
  <c r="P299" i="1" s="1"/>
  <c r="AD298" i="1"/>
  <c r="AJ298" i="1"/>
  <c r="K297" i="1"/>
  <c r="Y297" i="1"/>
  <c r="G51" i="1"/>
  <c r="K298" i="1"/>
  <c r="AK298" i="1"/>
  <c r="R297" i="1"/>
  <c r="N297" i="1"/>
  <c r="M300" i="1" s="1"/>
  <c r="S299" i="1"/>
  <c r="M298" i="1"/>
  <c r="H295" i="1"/>
  <c r="F275" i="1"/>
  <c r="H293" i="1"/>
  <c r="C293" i="1" s="1"/>
  <c r="I295" i="1"/>
  <c r="AA297" i="1"/>
  <c r="U297" i="1"/>
  <c r="X298" i="1"/>
  <c r="I293" i="1"/>
  <c r="F281" i="1"/>
  <c r="Z298" i="1"/>
  <c r="Z297" i="1"/>
  <c r="W298" i="1"/>
  <c r="X297" i="1"/>
  <c r="W297" i="1"/>
  <c r="F284" i="1"/>
  <c r="F278" i="1"/>
  <c r="F266" i="1"/>
  <c r="F282" i="1"/>
  <c r="F279" i="1"/>
  <c r="F280" i="1"/>
  <c r="F277" i="1"/>
  <c r="F276" i="1"/>
  <c r="F274" i="1"/>
  <c r="F273" i="1"/>
  <c r="F268" i="1"/>
  <c r="F263" i="1"/>
  <c r="F267" i="1"/>
  <c r="F283" i="1"/>
  <c r="F271" i="1"/>
  <c r="F269" i="1"/>
  <c r="F272" i="1"/>
  <c r="F285" i="1"/>
  <c r="F261" i="1"/>
  <c r="F265" i="1"/>
  <c r="F264" i="1"/>
  <c r="F287" i="1"/>
  <c r="F288" i="1"/>
  <c r="F286" i="1"/>
  <c r="F262" i="1"/>
  <c r="F257" i="1"/>
  <c r="J230" i="1"/>
  <c r="Y247" i="1"/>
  <c r="AK230" i="1"/>
  <c r="F258" i="1"/>
  <c r="M230" i="1"/>
  <c r="S247" i="1"/>
  <c r="H227" i="1"/>
  <c r="G229" i="1"/>
  <c r="S228" i="1"/>
  <c r="AB247" i="1"/>
  <c r="V228" i="1"/>
  <c r="AH247" i="1"/>
  <c r="AE230" i="1"/>
  <c r="J228" i="1"/>
  <c r="P228" i="1"/>
  <c r="P247" i="1"/>
  <c r="M228" i="1"/>
  <c r="AK215" i="1"/>
  <c r="F245" i="1"/>
  <c r="G227" i="1"/>
  <c r="AK247" i="1"/>
  <c r="AE247" i="1"/>
  <c r="V247" i="1"/>
  <c r="M247" i="1"/>
  <c r="AB228" i="1"/>
  <c r="S230" i="1"/>
  <c r="F218" i="1"/>
  <c r="V230" i="1"/>
  <c r="Y228" i="1"/>
  <c r="H229" i="1"/>
  <c r="I227" i="1"/>
  <c r="Y230" i="1"/>
  <c r="AE228" i="1"/>
  <c r="AH228" i="1"/>
  <c r="AH230" i="1"/>
  <c r="I229" i="1"/>
  <c r="F226" i="1"/>
  <c r="AK228" i="1"/>
  <c r="J247" i="1"/>
  <c r="F223" i="1"/>
  <c r="F224" i="1"/>
  <c r="F219" i="1"/>
  <c r="F221" i="1"/>
  <c r="F244" i="1"/>
  <c r="F241" i="1"/>
  <c r="AB230" i="1"/>
  <c r="F238" i="1"/>
  <c r="F222" i="1"/>
  <c r="F217" i="1"/>
  <c r="F225" i="1"/>
  <c r="P230" i="1"/>
  <c r="M215" i="1"/>
  <c r="F242" i="1"/>
  <c r="F239" i="1"/>
  <c r="F220" i="1"/>
  <c r="F243" i="1"/>
  <c r="F240" i="1"/>
  <c r="G248" i="1"/>
  <c r="I248" i="1"/>
  <c r="H246" i="1"/>
  <c r="J249" i="1"/>
  <c r="AH249" i="1"/>
  <c r="G246" i="1"/>
  <c r="M249" i="1"/>
  <c r="AK249" i="1"/>
  <c r="F232" i="1"/>
  <c r="F234" i="1"/>
  <c r="F237" i="1"/>
  <c r="S249" i="1"/>
  <c r="I246" i="1"/>
  <c r="AB249" i="1"/>
  <c r="J215" i="1"/>
  <c r="H248" i="1"/>
  <c r="F233" i="1"/>
  <c r="V249" i="1"/>
  <c r="AE249" i="1"/>
  <c r="F236" i="1"/>
  <c r="P249" i="1"/>
  <c r="Y249" i="1"/>
  <c r="F235" i="1"/>
  <c r="F202" i="1"/>
  <c r="F206" i="1"/>
  <c r="F204" i="1"/>
  <c r="F200" i="1"/>
  <c r="F198" i="1"/>
  <c r="F199" i="1"/>
  <c r="AH215" i="1"/>
  <c r="Y213" i="1"/>
  <c r="V213" i="1"/>
  <c r="G212" i="1"/>
  <c r="G214" i="1"/>
  <c r="H214" i="1"/>
  <c r="I212" i="1"/>
  <c r="H212" i="1"/>
  <c r="I214" i="1"/>
  <c r="F208" i="1"/>
  <c r="F209" i="1"/>
  <c r="F205" i="1"/>
  <c r="F210" i="1"/>
  <c r="F203" i="1"/>
  <c r="F201" i="1"/>
  <c r="F191" i="1"/>
  <c r="AB215" i="1"/>
  <c r="S215" i="1"/>
  <c r="AB213" i="1"/>
  <c r="S213" i="1"/>
  <c r="F193" i="1"/>
  <c r="P213" i="1"/>
  <c r="AE215" i="1"/>
  <c r="V215" i="1"/>
  <c r="P215" i="1"/>
  <c r="AE213" i="1"/>
  <c r="F211" i="1"/>
  <c r="F192" i="1"/>
  <c r="F194" i="1"/>
  <c r="F196" i="1"/>
  <c r="AK213" i="1"/>
  <c r="M213" i="1"/>
  <c r="AH213" i="1"/>
  <c r="J213" i="1"/>
  <c r="Y215" i="1"/>
  <c r="F195" i="1"/>
  <c r="F60" i="1"/>
  <c r="F197" i="1"/>
  <c r="F207" i="1"/>
  <c r="AE87" i="1"/>
  <c r="F16" i="1"/>
  <c r="F62" i="1"/>
  <c r="Y85" i="1"/>
  <c r="F64" i="1"/>
  <c r="G86" i="1"/>
  <c r="H86" i="1"/>
  <c r="F76" i="1"/>
  <c r="F68" i="1"/>
  <c r="F58" i="1"/>
  <c r="F99" i="1"/>
  <c r="I123" i="1"/>
  <c r="H123" i="1"/>
  <c r="I125" i="1"/>
  <c r="H125" i="1"/>
  <c r="G125" i="1"/>
  <c r="G123" i="1"/>
  <c r="F93" i="1"/>
  <c r="F254" i="1"/>
  <c r="F77" i="1"/>
  <c r="F69" i="1"/>
  <c r="F66" i="1"/>
  <c r="F61" i="1"/>
  <c r="F56" i="1"/>
  <c r="G84" i="1"/>
  <c r="H84" i="1"/>
  <c r="M87" i="1"/>
  <c r="V85" i="1"/>
  <c r="AH85" i="1"/>
  <c r="F36" i="1"/>
  <c r="F26" i="1"/>
  <c r="I84" i="1"/>
  <c r="F81" i="1"/>
  <c r="F73" i="1"/>
  <c r="I86" i="1"/>
  <c r="J85" i="1"/>
  <c r="P87" i="1"/>
  <c r="AB87" i="1"/>
  <c r="AK87" i="1"/>
  <c r="F67" i="1"/>
  <c r="F89" i="1"/>
  <c r="F116" i="1"/>
  <c r="F100" i="1"/>
  <c r="F79" i="1"/>
  <c r="F71" i="1"/>
  <c r="F57" i="1"/>
  <c r="Y87" i="1"/>
  <c r="F253" i="1"/>
  <c r="F78" i="1"/>
  <c r="F70" i="1"/>
  <c r="F59" i="1"/>
  <c r="P85" i="1"/>
  <c r="AB85" i="1"/>
  <c r="AK85" i="1"/>
  <c r="F184" i="1"/>
  <c r="F176" i="1"/>
  <c r="F168" i="1"/>
  <c r="F160" i="1"/>
  <c r="F152" i="1"/>
  <c r="F144" i="1"/>
  <c r="F136" i="1"/>
  <c r="F80" i="1"/>
  <c r="F72" i="1"/>
  <c r="F63" i="1"/>
  <c r="M85" i="1"/>
  <c r="S87" i="1"/>
  <c r="F83" i="1"/>
  <c r="F75" i="1"/>
  <c r="F65" i="1"/>
  <c r="V87" i="1"/>
  <c r="AH87" i="1"/>
  <c r="F82" i="1"/>
  <c r="F74" i="1"/>
  <c r="S85" i="1"/>
  <c r="AE85" i="1"/>
  <c r="J87" i="1"/>
  <c r="F90" i="1"/>
  <c r="F48" i="1"/>
  <c r="F17" i="1"/>
  <c r="F187" i="1"/>
  <c r="F260" i="1"/>
  <c r="F120" i="1"/>
  <c r="F112" i="1"/>
  <c r="F104" i="1"/>
  <c r="F96" i="1"/>
  <c r="F42" i="1"/>
  <c r="F91" i="1"/>
  <c r="F21" i="1"/>
  <c r="F128" i="1"/>
  <c r="F55" i="1"/>
  <c r="F92" i="1"/>
  <c r="F35" i="1"/>
  <c r="F46" i="1"/>
  <c r="F45" i="1"/>
  <c r="F44" i="1"/>
  <c r="F43" i="1"/>
  <c r="F34" i="1"/>
  <c r="F33" i="1"/>
  <c r="F30" i="1"/>
  <c r="F41" i="1"/>
  <c r="F38" i="1"/>
  <c r="F37" i="1"/>
  <c r="F29" i="1"/>
  <c r="F47" i="1"/>
  <c r="F24" i="1"/>
  <c r="F23" i="1"/>
  <c r="F25" i="1"/>
  <c r="F22" i="1"/>
  <c r="F20" i="1"/>
  <c r="F19" i="1"/>
  <c r="F18" i="1"/>
  <c r="F15" i="1"/>
  <c r="F14" i="1"/>
  <c r="F13" i="1"/>
  <c r="F255" i="1"/>
  <c r="F290" i="1"/>
  <c r="F259" i="1"/>
  <c r="F292" i="1"/>
  <c r="F289" i="1"/>
  <c r="F256" i="1"/>
  <c r="F291" i="1"/>
  <c r="F167" i="1"/>
  <c r="F159" i="1"/>
  <c r="F151" i="1"/>
  <c r="F143" i="1"/>
  <c r="F135" i="1"/>
  <c r="F190" i="1"/>
  <c r="F182" i="1"/>
  <c r="F174" i="1"/>
  <c r="F166" i="1"/>
  <c r="F158" i="1"/>
  <c r="F150" i="1"/>
  <c r="F142" i="1"/>
  <c r="F134" i="1"/>
  <c r="F189" i="1"/>
  <c r="F181" i="1"/>
  <c r="F173" i="1"/>
  <c r="F165" i="1"/>
  <c r="F157" i="1"/>
  <c r="F149" i="1"/>
  <c r="F141" i="1"/>
  <c r="F133" i="1"/>
  <c r="F186" i="1"/>
  <c r="F178" i="1"/>
  <c r="F170" i="1"/>
  <c r="F162" i="1"/>
  <c r="F154" i="1"/>
  <c r="F146" i="1"/>
  <c r="F138" i="1"/>
  <c r="F130" i="1"/>
  <c r="F183" i="1"/>
  <c r="F175" i="1"/>
  <c r="F188" i="1"/>
  <c r="F180" i="1"/>
  <c r="F172" i="1"/>
  <c r="F164" i="1"/>
  <c r="F156" i="1"/>
  <c r="F148" i="1"/>
  <c r="F140" i="1"/>
  <c r="F132" i="1"/>
  <c r="F185" i="1"/>
  <c r="F177" i="1"/>
  <c r="F169" i="1"/>
  <c r="F161" i="1"/>
  <c r="F153" i="1"/>
  <c r="F145" i="1"/>
  <c r="F137" i="1"/>
  <c r="F129" i="1"/>
  <c r="F179" i="1"/>
  <c r="F171" i="1"/>
  <c r="F163" i="1"/>
  <c r="F155" i="1"/>
  <c r="F147" i="1"/>
  <c r="F139" i="1"/>
  <c r="F131" i="1"/>
  <c r="F122" i="1"/>
  <c r="F114" i="1"/>
  <c r="F106" i="1"/>
  <c r="F119" i="1"/>
  <c r="F111" i="1"/>
  <c r="F103" i="1"/>
  <c r="F105" i="1"/>
  <c r="F113" i="1"/>
  <c r="F118" i="1"/>
  <c r="F110" i="1"/>
  <c r="F102" i="1"/>
  <c r="F94" i="1"/>
  <c r="F121" i="1"/>
  <c r="F95" i="1"/>
  <c r="F115" i="1"/>
  <c r="F117" i="1"/>
  <c r="F109" i="1"/>
  <c r="F101" i="1"/>
  <c r="F54" i="1"/>
  <c r="AB52" i="1"/>
  <c r="S50" i="1"/>
  <c r="J52" i="1"/>
  <c r="AE50" i="1"/>
  <c r="AE126" i="1"/>
  <c r="S126" i="1"/>
  <c r="P294" i="1"/>
  <c r="J50" i="1"/>
  <c r="P50" i="1"/>
  <c r="V50" i="1"/>
  <c r="AB50" i="1"/>
  <c r="AH50" i="1"/>
  <c r="M52" i="1"/>
  <c r="P52" i="1"/>
  <c r="Y52" i="1"/>
  <c r="AE52" i="1"/>
  <c r="AK52" i="1"/>
  <c r="M50" i="1"/>
  <c r="Y50" i="1"/>
  <c r="AK50" i="1"/>
  <c r="AH52" i="1"/>
  <c r="J294" i="1"/>
  <c r="V294" i="1"/>
  <c r="AB294" i="1"/>
  <c r="AH294" i="1"/>
  <c r="J296" i="1"/>
  <c r="P296" i="1"/>
  <c r="V296" i="1"/>
  <c r="AB296" i="1"/>
  <c r="AH296" i="1"/>
  <c r="S52" i="1"/>
  <c r="V52" i="1"/>
  <c r="S294" i="1"/>
  <c r="AE294" i="1"/>
  <c r="AE296" i="1"/>
  <c r="S124" i="1"/>
  <c r="J126" i="1"/>
  <c r="V126" i="1"/>
  <c r="AH126" i="1"/>
  <c r="AE124" i="1"/>
  <c r="J124" i="1"/>
  <c r="V124" i="1"/>
  <c r="AH124" i="1"/>
  <c r="M294" i="1"/>
  <c r="Y294" i="1"/>
  <c r="AK294" i="1"/>
  <c r="M124" i="1"/>
  <c r="Y124" i="1"/>
  <c r="AK124" i="1"/>
  <c r="M126" i="1"/>
  <c r="Y126" i="1"/>
  <c r="AK126" i="1"/>
  <c r="P124" i="1"/>
  <c r="AB124" i="1"/>
  <c r="P126" i="1"/>
  <c r="AB126" i="1"/>
  <c r="M296" i="1"/>
  <c r="Y296" i="1"/>
  <c r="AK296" i="1"/>
  <c r="Y299" i="1" l="1"/>
  <c r="F49" i="1"/>
  <c r="F51" i="1"/>
  <c r="F293" i="1"/>
  <c r="V299" i="1"/>
  <c r="F295" i="1"/>
  <c r="I297" i="1"/>
  <c r="H297" i="1"/>
  <c r="G297" i="1"/>
  <c r="G298" i="1"/>
  <c r="H298" i="1"/>
  <c r="I298" i="1"/>
  <c r="C227" i="1"/>
  <c r="F229" i="1"/>
  <c r="F227" i="1"/>
  <c r="C246" i="1"/>
  <c r="F248" i="1"/>
  <c r="F246" i="1"/>
  <c r="C212" i="1"/>
  <c r="F212" i="1"/>
  <c r="F214" i="1"/>
  <c r="C84" i="1"/>
  <c r="F123" i="1"/>
  <c r="F125" i="1"/>
  <c r="F86" i="1"/>
  <c r="F84" i="1"/>
  <c r="C49" i="1"/>
  <c r="C123" i="1"/>
  <c r="J299" i="1"/>
  <c r="AE300" i="1"/>
  <c r="V300" i="1"/>
  <c r="S300" i="1"/>
  <c r="AH299" i="1"/>
  <c r="Y300" i="1"/>
  <c r="AK299" i="1"/>
  <c r="AB300" i="1"/>
  <c r="J300" i="1"/>
  <c r="AB299" i="1"/>
  <c r="M299" i="1"/>
  <c r="AE299" i="1"/>
  <c r="AH300" i="1"/>
  <c r="AK300" i="1"/>
  <c r="P300" i="1"/>
  <c r="F298" i="1" l="1"/>
  <c r="C297" i="1"/>
  <c r="F297" i="1"/>
</calcChain>
</file>

<file path=xl/sharedStrings.xml><?xml version="1.0" encoding="utf-8"?>
<sst xmlns="http://schemas.openxmlformats.org/spreadsheetml/2006/main" count="607" uniqueCount="179">
  <si>
    <t>Akademia Wychowania Fizycznego im. Jerzego Kukuczki w Katowicach</t>
  </si>
  <si>
    <t>Jednolite studia magisterskie</t>
  </si>
  <si>
    <t>Kierunek: FIZJOTERAPIA</t>
  </si>
  <si>
    <t>STUDIA STACJONARNE</t>
  </si>
  <si>
    <t xml:space="preserve">Specjalność: </t>
  </si>
  <si>
    <t>Czas trwania studiów 10 semestrów</t>
  </si>
  <si>
    <t>Symbol</t>
  </si>
  <si>
    <t>Nazwa modułu</t>
  </si>
  <si>
    <t>Forma zaliczenia</t>
  </si>
  <si>
    <t>Godzin/ECTS</t>
  </si>
  <si>
    <t>Razem</t>
  </si>
  <si>
    <t>W tym</t>
  </si>
  <si>
    <t>I ROK</t>
  </si>
  <si>
    <t>II ROK</t>
  </si>
  <si>
    <t>III ROK</t>
  </si>
  <si>
    <t>IV ROK</t>
  </si>
  <si>
    <t>V ROK</t>
  </si>
  <si>
    <t>Wykłady</t>
  </si>
  <si>
    <t>Ćwiczenia</t>
  </si>
  <si>
    <t>Praca własna</t>
  </si>
  <si>
    <t>semestr 1</t>
  </si>
  <si>
    <t>semestr 2</t>
  </si>
  <si>
    <t>semestr 3</t>
  </si>
  <si>
    <t>semestr 4</t>
  </si>
  <si>
    <t>semestr 5</t>
  </si>
  <si>
    <t>semestr 6</t>
  </si>
  <si>
    <t>semestr 7</t>
  </si>
  <si>
    <t>semestr 8</t>
  </si>
  <si>
    <t>semestr 9</t>
  </si>
  <si>
    <t>semestr 10</t>
  </si>
  <si>
    <t>wykłady</t>
  </si>
  <si>
    <t>ćwiczenia</t>
  </si>
  <si>
    <t>praca własna</t>
  </si>
  <si>
    <t>A</t>
  </si>
  <si>
    <t>BIOMEDYCZNE PODSTAWY FIZJOTERAPII</t>
  </si>
  <si>
    <t>Z</t>
  </si>
  <si>
    <t>godzin</t>
  </si>
  <si>
    <t>ECTS</t>
  </si>
  <si>
    <t>Anatomia funkcjonalna</t>
  </si>
  <si>
    <t>Anatomia palpacyjna</t>
  </si>
  <si>
    <t>Biologia medyczna</t>
  </si>
  <si>
    <t>Genetyka</t>
  </si>
  <si>
    <t>Biochemia</t>
  </si>
  <si>
    <t>Fizjologia bólu</t>
  </si>
  <si>
    <t>Farmakologia w fizjoterapii</t>
  </si>
  <si>
    <t>Biomechanika kliniczna i ergonomia</t>
  </si>
  <si>
    <t>Pierwsza pomoc przedmedyczna</t>
  </si>
  <si>
    <t>RAZEM  A:</t>
  </si>
  <si>
    <t>GODZIN</t>
  </si>
  <si>
    <t>B</t>
  </si>
  <si>
    <t>NAUKI OGÓLNE</t>
  </si>
  <si>
    <t>Język obcy</t>
  </si>
  <si>
    <t>Dydaktyka fizjoterapii</t>
  </si>
  <si>
    <t>Zdrowie publiczne</t>
  </si>
  <si>
    <t>Ekonomia i systemy ochrony zdrowia</t>
  </si>
  <si>
    <t>Filozofia</t>
  </si>
  <si>
    <t>Bioetyka</t>
  </si>
  <si>
    <t>Historia fizjoterapii</t>
  </si>
  <si>
    <t>Wychowanie fizyczne</t>
  </si>
  <si>
    <t>RAZEM  B:</t>
  </si>
  <si>
    <t>C</t>
  </si>
  <si>
    <t>POSTAWY FIZJOTERAPII</t>
  </si>
  <si>
    <t>Fizjoterapia ogólna</t>
  </si>
  <si>
    <t>Kształcenie ruchowe i metodyka nauczania ruchu</t>
  </si>
  <si>
    <t>Kinezyterapia</t>
  </si>
  <si>
    <t>E</t>
  </si>
  <si>
    <t>Terapia manualna</t>
  </si>
  <si>
    <t>Balneoklimatologia</t>
  </si>
  <si>
    <t>Odnowa biologiczna</t>
  </si>
  <si>
    <t>Masaż</t>
  </si>
  <si>
    <t>Adaptowana aktywność fizyczna</t>
  </si>
  <si>
    <t>Fizjoprofilaktyka i promocja zdrowia</t>
  </si>
  <si>
    <t>RAZEM  C:</t>
  </si>
  <si>
    <t>D</t>
  </si>
  <si>
    <t>FIZJOTERAPIA KLINICZNA</t>
  </si>
  <si>
    <t>w chirurgii i onkologii</t>
  </si>
  <si>
    <t>w geriatrii</t>
  </si>
  <si>
    <t>Statystyka</t>
  </si>
  <si>
    <t>Seminarium magisterskie</t>
  </si>
  <si>
    <t>RAZEM E:</t>
  </si>
  <si>
    <t>O</t>
  </si>
  <si>
    <t>AUTORSKA OFERTA UCZELNI</t>
  </si>
  <si>
    <t>Wykład monograficzny</t>
  </si>
  <si>
    <t>Kinezjologia</t>
  </si>
  <si>
    <t>Laboratorium analizy funkcjonalnej ruchu</t>
  </si>
  <si>
    <t>Laboratoria fizjoterapii</t>
  </si>
  <si>
    <t>Przedmiot swobodnego wyboru (według oferty)</t>
  </si>
  <si>
    <t>F</t>
  </si>
  <si>
    <t>PRAKTYKI FIZJOTERAPUTYCZNE</t>
  </si>
  <si>
    <t>Praktyka asystencka</t>
  </si>
  <si>
    <t>Wakacyjna praktyka z kinezyterapii</t>
  </si>
  <si>
    <t>Praktyka z fizjoterapii klinicznej, fizykoterapii i masażu</t>
  </si>
  <si>
    <t>Wakcyjna praktyka profilowana - wybieralna</t>
  </si>
  <si>
    <t>Wakacyjna praktyka profilowana - wybieralna</t>
  </si>
  <si>
    <t>RAZEM D:</t>
  </si>
  <si>
    <t>RAZEM SEMESTRY (A+B+C+D+E+F+O)</t>
  </si>
  <si>
    <t>Biofizyka</t>
  </si>
  <si>
    <t>Biomechanika stosowana</t>
  </si>
  <si>
    <t>Patologia ogólna</t>
  </si>
  <si>
    <t>Moduł: Anatomia</t>
  </si>
  <si>
    <t xml:space="preserve">Moduł: Fizjologia </t>
  </si>
  <si>
    <t>Moduł: Biomechanika</t>
  </si>
  <si>
    <t>Anatomia rentgenowska</t>
  </si>
  <si>
    <t>Anatomia prawidłowa</t>
  </si>
  <si>
    <t>Psychologia (psychologia ogólna, psychologia kliniczna, psychoterapia, komunikacja kliniczna)</t>
  </si>
  <si>
    <t xml:space="preserve">Pedagogika (pedagogika ogólna, pedagogika specjalna) </t>
  </si>
  <si>
    <t xml:space="preserve">Socjologia (socjologia ogólna, socjologia niepełnosprawności) </t>
  </si>
  <si>
    <t xml:space="preserve">Podstawy prawa (prawa własności intelektualnej, prawa medycznego, prawa cywilnego, prawa pracy). </t>
  </si>
  <si>
    <t xml:space="preserve">Zarządzanie i marketing </t>
  </si>
  <si>
    <t>Moduł: Medycyna fizykalna</t>
  </si>
  <si>
    <t>Fizykoterapia</t>
  </si>
  <si>
    <t>Moduł: Metody specjalne fizjoterapii</t>
  </si>
  <si>
    <t>Metody terapii neurorozwojowej</t>
  </si>
  <si>
    <t>Wyroby medyczne</t>
  </si>
  <si>
    <t>Sport osób z niepełnosprawnością</t>
  </si>
  <si>
    <t>Metody terapii manualnej</t>
  </si>
  <si>
    <t>Reedukacja nerwowo-mięśniowa, posturalna i neurorehabilitacja</t>
  </si>
  <si>
    <t>RAZEM F:</t>
  </si>
  <si>
    <t xml:space="preserve">Praktyka z fizjoterapii klinicznej, fizykoterapii i masażu </t>
  </si>
  <si>
    <t>METODOLOGIA BADAŃ NAUKOWYCH</t>
  </si>
  <si>
    <t xml:space="preserve">Metodologia badań naukowych </t>
  </si>
  <si>
    <t>Przygotowanie pracy dyplomowej</t>
  </si>
  <si>
    <t>Egzamin magisterski - przygotowanie do egzaminu dyplomowego</t>
  </si>
  <si>
    <t>Moduł: Aktywność naukowa studentów</t>
  </si>
  <si>
    <t>Podstawy aktywności naukowej</t>
  </si>
  <si>
    <t>Rehabilitacja w wodzie</t>
  </si>
  <si>
    <t>Specjalistyczne metody fizykoterapii</t>
  </si>
  <si>
    <t>Farmakologia w programowaniu fizjoterapii</t>
  </si>
  <si>
    <t>Metody Specjalne Fizjoterapii w praktyce klinicznej</t>
  </si>
  <si>
    <t>RAZEM O:</t>
  </si>
  <si>
    <t>Demografia i epidemiologia</t>
  </si>
  <si>
    <t>Diagnostyka funkcjonalna i planowanie fizjoterapii w wieku rozwojowym (w neurologii i ortopedii dziecięcej)</t>
  </si>
  <si>
    <t>Diagnostyka fizjologiczna</t>
  </si>
  <si>
    <t>Fizjologia ogólna, fizjologia wysiłku fizycznego</t>
  </si>
  <si>
    <t>Język angielski zawodowy</t>
  </si>
  <si>
    <t>zatwierdzone w 2021 r.</t>
  </si>
  <si>
    <t>Moduł: Kliniczne postawy fizjoterapii (KPF)</t>
  </si>
  <si>
    <t>KPF w ortopedii, traumatologii i medycynie sportowej</t>
  </si>
  <si>
    <t>KPF w reumatologii</t>
  </si>
  <si>
    <t>KPF w neurologii i neurochirurgii</t>
  </si>
  <si>
    <t>KPF w pediatrii, ortopedii i neurologii dziecięcej</t>
  </si>
  <si>
    <t>KPF w kardiologii, kardiochirurgii i intensywnej terapii</t>
  </si>
  <si>
    <t>KPF w pulmonologii</t>
  </si>
  <si>
    <t>KPF w chirurgii i chorobach naczyń obwodowych</t>
  </si>
  <si>
    <t>KPF w ginekologii i położnictwie</t>
  </si>
  <si>
    <t>KPF w geriatrii</t>
  </si>
  <si>
    <t>KPF w psychiatrii</t>
  </si>
  <si>
    <t>KPF w onkologii i medycynie paliatywnej</t>
  </si>
  <si>
    <t>FK w ortopedii i traumatologii</t>
  </si>
  <si>
    <t>FK w medycynie sportowej</t>
  </si>
  <si>
    <t>FK w reumatologii</t>
  </si>
  <si>
    <t>FK w neurologii i neurochirurgiI</t>
  </si>
  <si>
    <t>FK w wieku rozwojowym (neurologia i ortopedia dziecięca)</t>
  </si>
  <si>
    <t>FK w kardiologii, kardiochirurgii i intensywnej terapii</t>
  </si>
  <si>
    <t>FK w pulmonologii</t>
  </si>
  <si>
    <t>FK w chirurgii i chorobach naczyń obwodowych</t>
  </si>
  <si>
    <t>FK w ginekologii i położnictwie</t>
  </si>
  <si>
    <t>FK w pediatrii</t>
  </si>
  <si>
    <t>FK w geriatrii</t>
  </si>
  <si>
    <t>FK w psychiatrii</t>
  </si>
  <si>
    <t>FK w onkologii i medycynie paliatywnej</t>
  </si>
  <si>
    <t>DFPF w ortopedii i traumatologii</t>
  </si>
  <si>
    <t>DFPF w neurologii i neurochirurgii</t>
  </si>
  <si>
    <t>DFPF w reumatologii</t>
  </si>
  <si>
    <t>DFPF w medycynie sportowej</t>
  </si>
  <si>
    <t>DFPF w kardiologii, kardiochirurgii i intensywnej terapii</t>
  </si>
  <si>
    <t>DFPF w pulmonologii</t>
  </si>
  <si>
    <t>DFPF w chirurgii i chorobach naczyń obwodowych</t>
  </si>
  <si>
    <t>DFPF w ginekologii i położnictwie</t>
  </si>
  <si>
    <t>DFPF w pediatrii</t>
  </si>
  <si>
    <t>DFPF w geriatrii</t>
  </si>
  <si>
    <t>DFPF w psychiatrii</t>
  </si>
  <si>
    <t>DFPF w onkologii i medycynie paliatywnej</t>
  </si>
  <si>
    <t>Moduł: Fizjoterapia kliniczna (FK) w dysfunkcjach układu ruchu</t>
  </si>
  <si>
    <t>Moduł: Fizjoterapia kliniczna (FK) w chorobach wewnętrznych</t>
  </si>
  <si>
    <t>Moduł: Diagnostyka funkcjonalna i planowanie fizjoterapii (DFPF) w dysfunkcjach układu ruchu</t>
  </si>
  <si>
    <t>Moduł: Diagnostyka funkcjonalna i planowanie fizjoterapii (DFPF) w chorobach wewnętrznych</t>
  </si>
  <si>
    <t>Technologia informacyjna z elementami kształcenia na odległość</t>
  </si>
  <si>
    <t>Załącznik nr 1  do Uchwały nr AR001-3-V/2023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</si>
</sst>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sz val="12"/>
      <name val="Arial CE"/>
      <family val="2"/>
      <charset val="238"/>
    </font>
    <font>
      <sz val="12"/>
      <name val="Arial CE"/>
      <charset val="238"/>
    </font>
    <font>
      <b/>
      <sz val="14"/>
      <name val="Arial CE"/>
      <charset val="238"/>
    </font>
    <font>
      <sz val="12"/>
      <name val="Arial CE"/>
      <family val="2"/>
      <charset val="238"/>
    </font>
    <font>
      <i/>
      <sz val="12"/>
      <name val="Arial CE"/>
      <charset val="238"/>
    </font>
    <font>
      <sz val="11"/>
      <name val="Arial AC"/>
      <charset val="238"/>
    </font>
    <font>
      <b/>
      <sz val="12"/>
      <name val="Arial AC"/>
      <charset val="238"/>
    </font>
    <font>
      <b/>
      <sz val="11"/>
      <color indexed="8"/>
      <name val="Calibri"/>
      <family val="2"/>
      <charset val="238"/>
    </font>
    <font>
      <sz val="10"/>
      <name val="Arial AC"/>
      <charset val="238"/>
    </font>
    <font>
      <b/>
      <sz val="10"/>
      <name val="Arial AC"/>
      <charset val="238"/>
    </font>
    <font>
      <sz val="10"/>
      <name val="Czcionka tekstu podstawowego"/>
      <family val="2"/>
      <charset val="238"/>
    </font>
    <font>
      <b/>
      <sz val="10"/>
      <name val="Arial CE"/>
      <charset val="238"/>
    </font>
    <font>
      <sz val="11"/>
      <color theme="1"/>
      <name val="Czcionka tekstu podstawowego"/>
      <family val="2"/>
      <charset val="238"/>
    </font>
    <font>
      <b/>
      <sz val="10"/>
      <color theme="1"/>
      <name val="Czcionka tekstu podstawowego"/>
      <family val="2"/>
      <charset val="238"/>
    </font>
    <font>
      <strike/>
      <sz val="10"/>
      <color rgb="FFFF0000"/>
      <name val="Arial AC"/>
      <charset val="238"/>
    </font>
    <font>
      <b/>
      <sz val="10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 AC"/>
      <charset val="238"/>
    </font>
    <font>
      <b/>
      <sz val="14"/>
      <name val="Arial CE"/>
      <family val="2"/>
      <charset val="238"/>
    </font>
    <font>
      <b/>
      <sz val="14"/>
      <color indexed="8"/>
      <name val="Calibri"/>
      <family val="2"/>
      <charset val="238"/>
    </font>
    <font>
      <sz val="11"/>
      <color indexed="8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67955565050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16" fillId="0" borderId="0"/>
  </cellStyleXfs>
  <cellXfs count="161">
    <xf numFmtId="0" fontId="0" fillId="0" borderId="0" xfId="0"/>
    <xf numFmtId="0" fontId="1" fillId="0" borderId="0" xfId="1"/>
    <xf numFmtId="0" fontId="2" fillId="0" borderId="0" xfId="2"/>
    <xf numFmtId="0" fontId="5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2" fillId="0" borderId="0" xfId="3"/>
    <xf numFmtId="0" fontId="4" fillId="0" borderId="0" xfId="3" applyFont="1" applyAlignment="1">
      <alignment vertical="center"/>
    </xf>
    <xf numFmtId="0" fontId="2" fillId="0" borderId="0" xfId="3" applyAlignment="1">
      <alignment vertical="center"/>
    </xf>
    <xf numFmtId="0" fontId="4" fillId="0" borderId="0" xfId="3" applyFont="1" applyAlignment="1">
      <alignment horizontal="left" vertical="center"/>
    </xf>
    <xf numFmtId="0" fontId="4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8" fillId="0" borderId="0" xfId="3" applyFont="1" applyAlignment="1">
      <alignment horizontal="left" vertical="center" wrapText="1"/>
    </xf>
    <xf numFmtId="0" fontId="8" fillId="0" borderId="0" xfId="3" applyFont="1" applyAlignment="1">
      <alignment horizontal="center" vertical="center" wrapText="1"/>
    </xf>
    <xf numFmtId="0" fontId="12" fillId="3" borderId="1" xfId="3" applyFont="1" applyFill="1" applyBorder="1" applyAlignment="1">
      <alignment horizontal="center" vertical="center" textRotation="90"/>
    </xf>
    <xf numFmtId="0" fontId="12" fillId="4" borderId="1" xfId="3" applyFont="1" applyFill="1" applyBorder="1" applyAlignment="1">
      <alignment horizontal="center" vertical="center" textRotation="90"/>
    </xf>
    <xf numFmtId="0" fontId="12" fillId="0" borderId="1" xfId="3" applyFont="1" applyBorder="1" applyAlignment="1">
      <alignment horizontal="center" vertical="center" textRotation="90"/>
    </xf>
    <xf numFmtId="0" fontId="12" fillId="0" borderId="1" xfId="3" applyFont="1" applyBorder="1" applyAlignment="1">
      <alignment horizontal="center" vertical="center"/>
    </xf>
    <xf numFmtId="0" fontId="12" fillId="3" borderId="1" xfId="3" applyFont="1" applyFill="1" applyBorder="1" applyAlignment="1">
      <alignment horizontal="center" vertical="center"/>
    </xf>
    <xf numFmtId="0" fontId="14" fillId="0" borderId="1" xfId="3" applyFont="1" applyBorder="1" applyAlignment="1">
      <alignment horizontal="center" vertical="center"/>
    </xf>
    <xf numFmtId="0" fontId="13" fillId="3" borderId="1" xfId="3" applyFont="1" applyFill="1" applyBorder="1" applyAlignment="1" applyProtection="1">
      <alignment horizontal="center" vertical="center"/>
      <protection hidden="1"/>
    </xf>
    <xf numFmtId="0" fontId="13" fillId="3" borderId="1" xfId="3" applyFont="1" applyFill="1" applyBorder="1" applyAlignment="1">
      <alignment horizontal="center" vertical="center"/>
    </xf>
    <xf numFmtId="0" fontId="12" fillId="5" borderId="1" xfId="3" applyFont="1" applyFill="1" applyBorder="1" applyAlignment="1">
      <alignment horizontal="center" vertical="center"/>
    </xf>
    <xf numFmtId="0" fontId="13" fillId="5" borderId="1" xfId="3" applyFont="1" applyFill="1" applyBorder="1" applyAlignment="1">
      <alignment horizontal="left" vertical="center" wrapText="1"/>
    </xf>
    <xf numFmtId="0" fontId="14" fillId="0" borderId="8" xfId="3" applyFont="1" applyBorder="1" applyAlignment="1">
      <alignment horizontal="center" vertical="center"/>
    </xf>
    <xf numFmtId="0" fontId="12" fillId="3" borderId="1" xfId="4" applyFont="1" applyFill="1" applyBorder="1" applyAlignment="1">
      <alignment horizontal="center" vertical="center"/>
    </xf>
    <xf numFmtId="0" fontId="12" fillId="0" borderId="1" xfId="4" applyFont="1" applyBorder="1" applyAlignment="1">
      <alignment horizontal="center" vertical="center"/>
    </xf>
    <xf numFmtId="0" fontId="12" fillId="0" borderId="11" xfId="3" applyFont="1" applyBorder="1" applyAlignment="1">
      <alignment horizontal="center" vertical="center"/>
    </xf>
    <xf numFmtId="0" fontId="12" fillId="0" borderId="8" xfId="3" applyFont="1" applyBorder="1" applyAlignment="1">
      <alignment horizontal="center" vertical="center"/>
    </xf>
    <xf numFmtId="0" fontId="12" fillId="3" borderId="11" xfId="3" applyFont="1" applyFill="1" applyBorder="1" applyAlignment="1">
      <alignment horizontal="center" vertical="center"/>
    </xf>
    <xf numFmtId="0" fontId="14" fillId="0" borderId="11" xfId="3" applyFont="1" applyBorder="1" applyAlignment="1">
      <alignment horizontal="center" vertical="center"/>
    </xf>
    <xf numFmtId="0" fontId="18" fillId="0" borderId="1" xfId="3" applyFont="1" applyBorder="1" applyAlignment="1">
      <alignment horizontal="center" vertical="center"/>
    </xf>
    <xf numFmtId="0" fontId="12" fillId="2" borderId="1" xfId="3" applyFont="1" applyFill="1" applyBorder="1" applyAlignment="1">
      <alignment horizontal="center" vertical="center"/>
    </xf>
    <xf numFmtId="0" fontId="12" fillId="0" borderId="1" xfId="3" applyFont="1" applyBorder="1" applyAlignment="1" applyProtection="1">
      <alignment horizontal="center" vertical="center"/>
      <protection hidden="1"/>
    </xf>
    <xf numFmtId="0" fontId="13" fillId="0" borderId="1" xfId="3" applyFont="1" applyBorder="1" applyAlignment="1">
      <alignment horizontal="center" vertical="center"/>
    </xf>
    <xf numFmtId="0" fontId="21" fillId="3" borderId="1" xfId="3" applyFont="1" applyFill="1" applyBorder="1" applyAlignment="1">
      <alignment horizontal="center" vertical="center"/>
    </xf>
    <xf numFmtId="0" fontId="12" fillId="4" borderId="1" xfId="3" applyFont="1" applyFill="1" applyBorder="1" applyAlignment="1">
      <alignment horizontal="center" vertical="center"/>
    </xf>
    <xf numFmtId="0" fontId="1" fillId="4" borderId="0" xfId="1" applyFill="1"/>
    <xf numFmtId="0" fontId="12" fillId="3" borderId="1" xfId="3" applyFont="1" applyFill="1" applyBorder="1" applyAlignment="1">
      <alignment horizontal="center" vertical="center"/>
    </xf>
    <xf numFmtId="0" fontId="12" fillId="0" borderId="1" xfId="3" applyFont="1" applyBorder="1" applyAlignment="1">
      <alignment horizontal="center" vertical="center"/>
    </xf>
    <xf numFmtId="0" fontId="13" fillId="3" borderId="1" xfId="3" applyFont="1" applyFill="1" applyBorder="1" applyAlignment="1">
      <alignment horizontal="center" vertical="center"/>
    </xf>
    <xf numFmtId="0" fontId="13" fillId="3" borderId="1" xfId="3" applyFont="1" applyFill="1" applyBorder="1" applyAlignment="1" applyProtection="1">
      <alignment horizontal="center" vertical="center"/>
      <protection hidden="1"/>
    </xf>
    <xf numFmtId="0" fontId="12" fillId="0" borderId="1" xfId="3" applyFont="1" applyBorder="1" applyAlignment="1">
      <alignment horizontal="center" vertical="center"/>
    </xf>
    <xf numFmtId="0" fontId="13" fillId="3" borderId="1" xfId="3" applyFont="1" applyFill="1" applyBorder="1" applyAlignment="1" applyProtection="1">
      <alignment horizontal="center" vertical="center"/>
      <protection hidden="1"/>
    </xf>
    <xf numFmtId="0" fontId="13" fillId="0" borderId="1" xfId="3" applyFont="1" applyBorder="1" applyAlignment="1">
      <alignment horizontal="center" vertical="center"/>
    </xf>
    <xf numFmtId="0" fontId="13" fillId="3" borderId="1" xfId="3" applyFont="1" applyFill="1" applyBorder="1" applyAlignment="1">
      <alignment horizontal="center" vertical="center"/>
    </xf>
    <xf numFmtId="0" fontId="12" fillId="3" borderId="1" xfId="3" applyFont="1" applyFill="1" applyBorder="1" applyAlignment="1">
      <alignment horizontal="center" vertical="center"/>
    </xf>
    <xf numFmtId="0" fontId="12" fillId="3" borderId="1" xfId="3" applyFont="1" applyFill="1" applyBorder="1" applyAlignment="1">
      <alignment horizontal="center" vertical="center"/>
    </xf>
    <xf numFmtId="0" fontId="12" fillId="0" borderId="1" xfId="3" applyFont="1" applyFill="1" applyBorder="1" applyAlignment="1">
      <alignment horizontal="center" vertical="center"/>
    </xf>
    <xf numFmtId="0" fontId="13" fillId="3" borderId="1" xfId="3" applyFont="1" applyFill="1" applyBorder="1" applyAlignment="1">
      <alignment horizontal="center" vertical="center"/>
    </xf>
    <xf numFmtId="0" fontId="13" fillId="3" borderId="1" xfId="3" applyFont="1" applyFill="1" applyBorder="1" applyAlignment="1" applyProtection="1">
      <alignment horizontal="center" vertical="center"/>
      <protection hidden="1"/>
    </xf>
    <xf numFmtId="0" fontId="13" fillId="3" borderId="1" xfId="3" applyFont="1" applyFill="1" applyBorder="1" applyAlignment="1">
      <alignment horizontal="center" vertical="center"/>
    </xf>
    <xf numFmtId="0" fontId="13" fillId="3" borderId="1" xfId="3" applyFont="1" applyFill="1" applyBorder="1" applyAlignment="1" applyProtection="1">
      <alignment horizontal="center" vertical="center"/>
      <protection hidden="1"/>
    </xf>
    <xf numFmtId="0" fontId="13" fillId="3" borderId="1" xfId="3" applyFont="1" applyFill="1" applyBorder="1" applyAlignment="1" applyProtection="1">
      <alignment horizontal="center" vertical="center"/>
      <protection hidden="1"/>
    </xf>
    <xf numFmtId="0" fontId="12" fillId="0" borderId="1" xfId="3" applyFont="1" applyBorder="1" applyAlignment="1">
      <alignment horizontal="center" vertical="center"/>
    </xf>
    <xf numFmtId="0" fontId="12" fillId="3" borderId="1" xfId="3" applyFont="1" applyFill="1" applyBorder="1" applyAlignment="1">
      <alignment horizontal="center" vertical="center"/>
    </xf>
    <xf numFmtId="0" fontId="13" fillId="3" borderId="1" xfId="3" applyFont="1" applyFill="1" applyBorder="1" applyAlignment="1">
      <alignment horizontal="center" vertical="center"/>
    </xf>
    <xf numFmtId="0" fontId="12" fillId="0" borderId="1" xfId="3" applyFont="1" applyBorder="1" applyAlignment="1">
      <alignment horizontal="center" vertical="center"/>
    </xf>
    <xf numFmtId="0" fontId="12" fillId="0" borderId="1" xfId="3" applyFont="1" applyBorder="1" applyAlignment="1">
      <alignment horizontal="center" vertical="center"/>
    </xf>
    <xf numFmtId="0" fontId="12" fillId="9" borderId="1" xfId="3" applyFont="1" applyFill="1" applyBorder="1" applyAlignment="1">
      <alignment horizontal="center" vertical="center"/>
    </xf>
    <xf numFmtId="0" fontId="12" fillId="0" borderId="1" xfId="3" applyFont="1" applyBorder="1" applyAlignment="1">
      <alignment horizontal="center" vertical="center"/>
    </xf>
    <xf numFmtId="0" fontId="14" fillId="0" borderId="1" xfId="3" applyFont="1" applyBorder="1" applyAlignment="1">
      <alignment horizontal="center" vertical="center"/>
    </xf>
    <xf numFmtId="0" fontId="12" fillId="3" borderId="1" xfId="3" applyFont="1" applyFill="1" applyBorder="1" applyAlignment="1">
      <alignment horizontal="center" vertical="center"/>
    </xf>
    <xf numFmtId="0" fontId="12" fillId="0" borderId="11" xfId="3" applyFont="1" applyBorder="1" applyAlignment="1">
      <alignment horizontal="center" vertical="center"/>
    </xf>
    <xf numFmtId="0" fontId="12" fillId="0" borderId="12" xfId="3" applyFont="1" applyBorder="1" applyAlignment="1">
      <alignment horizontal="center" vertical="center"/>
    </xf>
    <xf numFmtId="0" fontId="13" fillId="2" borderId="1" xfId="3" applyFont="1" applyFill="1" applyBorder="1" applyAlignment="1">
      <alignment horizontal="left" vertical="center" wrapText="1"/>
    </xf>
    <xf numFmtId="0" fontId="19" fillId="0" borderId="1" xfId="3" applyFont="1" applyBorder="1" applyAlignment="1">
      <alignment horizontal="left" vertical="center" wrapText="1"/>
    </xf>
    <xf numFmtId="0" fontId="12" fillId="0" borderId="2" xfId="3" applyFont="1" applyBorder="1" applyAlignment="1">
      <alignment horizontal="center" vertical="center" wrapText="1"/>
    </xf>
    <xf numFmtId="0" fontId="12" fillId="0" borderId="3" xfId="3" applyFont="1" applyBorder="1" applyAlignment="1">
      <alignment horizontal="center" vertical="center" wrapText="1"/>
    </xf>
    <xf numFmtId="0" fontId="12" fillId="0" borderId="6" xfId="3" applyFont="1" applyBorder="1" applyAlignment="1">
      <alignment horizontal="center" vertical="center" wrapText="1"/>
    </xf>
    <xf numFmtId="0" fontId="12" fillId="0" borderId="7" xfId="3" applyFont="1" applyBorder="1" applyAlignment="1">
      <alignment horizontal="center" vertical="center" wrapText="1"/>
    </xf>
    <xf numFmtId="0" fontId="12" fillId="0" borderId="1" xfId="3" applyFont="1" applyBorder="1" applyAlignment="1">
      <alignment horizontal="center" vertical="center"/>
    </xf>
    <xf numFmtId="0" fontId="14" fillId="0" borderId="1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/>
    </xf>
    <xf numFmtId="0" fontId="3" fillId="0" borderId="0" xfId="2" applyFont="1" applyAlignment="1">
      <alignment horizontal="center"/>
    </xf>
    <xf numFmtId="0" fontId="4" fillId="0" borderId="0" xfId="3" applyFont="1" applyAlignment="1">
      <alignment vertical="center"/>
    </xf>
    <xf numFmtId="0" fontId="2" fillId="0" borderId="0" xfId="3" applyAlignment="1">
      <alignment vertical="center"/>
    </xf>
    <xf numFmtId="0" fontId="4" fillId="0" borderId="0" xfId="3" applyFont="1" applyAlignment="1">
      <alignment horizontal="left" vertical="center"/>
    </xf>
    <xf numFmtId="0" fontId="22" fillId="0" borderId="0" xfId="3" applyFont="1" applyAlignment="1">
      <alignment vertical="center"/>
    </xf>
    <xf numFmtId="0" fontId="23" fillId="0" borderId="0" xfId="3" applyFont="1"/>
    <xf numFmtId="0" fontId="8" fillId="0" borderId="0" xfId="3" applyFont="1" applyAlignment="1">
      <alignment horizontal="left" vertical="center" wrapText="1"/>
    </xf>
    <xf numFmtId="0" fontId="10" fillId="0" borderId="8" xfId="3" applyNumberFormat="1" applyFont="1" applyBorder="1" applyAlignment="1">
      <alignment horizontal="center" vertical="center"/>
    </xf>
    <xf numFmtId="0" fontId="10" fillId="0" borderId="9" xfId="3" applyNumberFormat="1" applyFont="1" applyBorder="1" applyAlignment="1">
      <alignment horizontal="center" vertical="center"/>
    </xf>
    <xf numFmtId="0" fontId="24" fillId="0" borderId="0" xfId="3" applyFont="1" applyAlignment="1">
      <alignment horizontal="center"/>
    </xf>
    <xf numFmtId="0" fontId="13" fillId="8" borderId="1" xfId="3" applyFont="1" applyFill="1" applyBorder="1" applyAlignment="1">
      <alignment horizontal="left" vertical="center" wrapText="1"/>
    </xf>
    <xf numFmtId="0" fontId="15" fillId="8" borderId="1" xfId="3" applyFont="1" applyFill="1" applyBorder="1" applyAlignment="1">
      <alignment horizontal="left" vertical="center" wrapText="1"/>
    </xf>
    <xf numFmtId="0" fontId="12" fillId="0" borderId="2" xfId="3" applyFont="1" applyBorder="1" applyAlignment="1">
      <alignment horizontal="center" vertical="center"/>
    </xf>
    <xf numFmtId="0" fontId="12" fillId="0" borderId="3" xfId="3" applyFont="1" applyBorder="1" applyAlignment="1">
      <alignment horizontal="center" vertical="center"/>
    </xf>
    <xf numFmtId="0" fontId="12" fillId="0" borderId="6" xfId="3" applyFont="1" applyBorder="1" applyAlignment="1">
      <alignment horizontal="center" vertical="center"/>
    </xf>
    <xf numFmtId="0" fontId="12" fillId="0" borderId="7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0" fontId="10" fillId="3" borderId="1" xfId="3" applyFont="1" applyFill="1" applyBorder="1" applyAlignment="1">
      <alignment horizontal="center" vertical="center" wrapText="1"/>
    </xf>
    <xf numFmtId="0" fontId="11" fillId="3" borderId="1" xfId="3" applyFont="1" applyFill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textRotation="90"/>
    </xf>
    <xf numFmtId="0" fontId="9" fillId="0" borderId="1" xfId="3" applyFont="1" applyBorder="1" applyAlignment="1">
      <alignment horizontal="center" vertical="center"/>
    </xf>
    <xf numFmtId="0" fontId="9" fillId="0" borderId="2" xfId="3" applyFont="1" applyBorder="1" applyAlignment="1">
      <alignment horizontal="center" vertical="center" textRotation="90"/>
    </xf>
    <xf numFmtId="0" fontId="9" fillId="0" borderId="3" xfId="3" applyFont="1" applyBorder="1" applyAlignment="1">
      <alignment horizontal="center" vertical="center" textRotation="90"/>
    </xf>
    <xf numFmtId="0" fontId="9" fillId="0" borderId="4" xfId="3" applyFont="1" applyBorder="1" applyAlignment="1">
      <alignment horizontal="center" vertical="center" textRotation="90"/>
    </xf>
    <xf numFmtId="0" fontId="9" fillId="0" borderId="5" xfId="3" applyFont="1" applyBorder="1" applyAlignment="1">
      <alignment horizontal="center" vertical="center" textRotation="90"/>
    </xf>
    <xf numFmtId="0" fontId="9" fillId="0" borderId="6" xfId="3" applyFont="1" applyBorder="1" applyAlignment="1">
      <alignment horizontal="center" vertical="center" textRotation="90"/>
    </xf>
    <xf numFmtId="0" fontId="9" fillId="0" borderId="7" xfId="3" applyFont="1" applyBorder="1" applyAlignment="1">
      <alignment horizontal="center" vertical="center" textRotation="90"/>
    </xf>
    <xf numFmtId="0" fontId="9" fillId="0" borderId="1" xfId="3" applyFont="1" applyBorder="1" applyAlignment="1">
      <alignment horizontal="center" vertical="center" textRotation="90" wrapText="1"/>
    </xf>
    <xf numFmtId="0" fontId="11" fillId="0" borderId="1" xfId="3" applyFont="1" applyBorder="1" applyAlignment="1">
      <alignment horizontal="center" vertical="center"/>
    </xf>
    <xf numFmtId="0" fontId="13" fillId="6" borderId="11" xfId="3" applyFont="1" applyFill="1" applyBorder="1" applyAlignment="1">
      <alignment horizontal="left" vertical="center" wrapText="1"/>
    </xf>
    <xf numFmtId="0" fontId="13" fillId="6" borderId="12" xfId="3" applyFont="1" applyFill="1" applyBorder="1" applyAlignment="1">
      <alignment horizontal="left" vertical="center" wrapText="1"/>
    </xf>
    <xf numFmtId="0" fontId="13" fillId="0" borderId="11" xfId="3" applyFont="1" applyBorder="1" applyAlignment="1">
      <alignment horizontal="left" vertical="center" wrapText="1"/>
    </xf>
    <xf numFmtId="0" fontId="13" fillId="0" borderId="12" xfId="3" applyFont="1" applyBorder="1" applyAlignment="1">
      <alignment horizontal="left" vertical="center" wrapText="1"/>
    </xf>
    <xf numFmtId="0" fontId="13" fillId="0" borderId="1" xfId="3" applyFont="1" applyBorder="1" applyAlignment="1">
      <alignment horizontal="left" vertical="center" wrapText="1"/>
    </xf>
    <xf numFmtId="0" fontId="13" fillId="6" borderId="1" xfId="3" applyFont="1" applyFill="1" applyBorder="1" applyAlignment="1">
      <alignment horizontal="left" vertical="center" wrapText="1"/>
    </xf>
    <xf numFmtId="0" fontId="13" fillId="0" borderId="1" xfId="3" applyFont="1" applyBorder="1" applyAlignment="1">
      <alignment horizontal="center" vertical="center"/>
    </xf>
    <xf numFmtId="0" fontId="15" fillId="0" borderId="1" xfId="3" applyFont="1" applyBorder="1" applyAlignment="1">
      <alignment horizontal="center" vertical="center"/>
    </xf>
    <xf numFmtId="0" fontId="13" fillId="3" borderId="1" xfId="3" applyFont="1" applyFill="1" applyBorder="1" applyAlignment="1" applyProtection="1">
      <alignment horizontal="center" vertical="center"/>
      <protection hidden="1"/>
    </xf>
    <xf numFmtId="0" fontId="13" fillId="0" borderId="1" xfId="3" applyFont="1" applyBorder="1" applyAlignment="1" applyProtection="1">
      <alignment horizontal="center" vertical="center"/>
      <protection hidden="1"/>
    </xf>
    <xf numFmtId="0" fontId="13" fillId="5" borderId="8" xfId="3" applyFont="1" applyFill="1" applyBorder="1" applyAlignment="1">
      <alignment horizontal="center" vertical="center" wrapText="1"/>
    </xf>
    <xf numFmtId="0" fontId="13" fillId="5" borderId="9" xfId="3" applyFont="1" applyFill="1" applyBorder="1" applyAlignment="1">
      <alignment horizontal="center" vertical="center" wrapText="1"/>
    </xf>
    <xf numFmtId="0" fontId="13" fillId="5" borderId="10" xfId="3" applyFont="1" applyFill="1" applyBorder="1" applyAlignment="1">
      <alignment horizontal="center" vertical="center" wrapText="1"/>
    </xf>
    <xf numFmtId="0" fontId="13" fillId="0" borderId="1" xfId="3" applyFont="1" applyBorder="1" applyAlignment="1" applyProtection="1">
      <alignment horizontal="right" vertical="center"/>
      <protection hidden="1"/>
    </xf>
    <xf numFmtId="0" fontId="14" fillId="0" borderId="1" xfId="3" applyFont="1" applyBorder="1" applyAlignment="1">
      <alignment horizontal="right" vertical="center"/>
    </xf>
    <xf numFmtId="0" fontId="13" fillId="0" borderId="2" xfId="3" applyFont="1" applyBorder="1" applyAlignment="1" applyProtection="1">
      <alignment horizontal="center" vertical="center"/>
      <protection hidden="1"/>
    </xf>
    <xf numFmtId="0" fontId="13" fillId="0" borderId="3" xfId="3" applyFont="1" applyBorder="1" applyAlignment="1" applyProtection="1">
      <alignment horizontal="center" vertical="center"/>
      <protection hidden="1"/>
    </xf>
    <xf numFmtId="0" fontId="13" fillId="0" borderId="4" xfId="3" applyFont="1" applyBorder="1" applyAlignment="1" applyProtection="1">
      <alignment horizontal="center" vertical="center"/>
      <protection hidden="1"/>
    </xf>
    <xf numFmtId="0" fontId="13" fillId="0" borderId="5" xfId="3" applyFont="1" applyBorder="1" applyAlignment="1" applyProtection="1">
      <alignment horizontal="center" vertical="center"/>
      <protection hidden="1"/>
    </xf>
    <xf numFmtId="0" fontId="13" fillId="0" borderId="6" xfId="3" applyFont="1" applyBorder="1" applyAlignment="1" applyProtection="1">
      <alignment horizontal="center" vertical="center"/>
      <protection hidden="1"/>
    </xf>
    <xf numFmtId="0" fontId="13" fillId="0" borderId="7" xfId="3" applyFont="1" applyBorder="1" applyAlignment="1" applyProtection="1">
      <alignment horizontal="center" vertical="center"/>
      <protection hidden="1"/>
    </xf>
    <xf numFmtId="0" fontId="13" fillId="0" borderId="1" xfId="4" applyFont="1" applyBorder="1" applyAlignment="1">
      <alignment horizontal="left" vertical="center" wrapText="1"/>
    </xf>
    <xf numFmtId="0" fontId="13" fillId="0" borderId="4" xfId="4" applyFont="1" applyBorder="1" applyAlignment="1">
      <alignment horizontal="left" vertical="center" wrapText="1"/>
    </xf>
    <xf numFmtId="0" fontId="13" fillId="4" borderId="1" xfId="3" applyFont="1" applyFill="1" applyBorder="1" applyAlignment="1" applyProtection="1">
      <alignment horizontal="center" vertical="center"/>
      <protection hidden="1"/>
    </xf>
    <xf numFmtId="0" fontId="17" fillId="0" borderId="1" xfId="4" applyFont="1" applyBorder="1" applyAlignment="1">
      <alignment horizontal="left" vertical="center" wrapText="1"/>
    </xf>
    <xf numFmtId="0" fontId="13" fillId="6" borderId="1" xfId="4" applyFont="1" applyFill="1" applyBorder="1" applyAlignment="1">
      <alignment horizontal="left" vertical="center" wrapText="1"/>
    </xf>
    <xf numFmtId="0" fontId="19" fillId="6" borderId="1" xfId="3" applyFont="1" applyFill="1" applyBorder="1" applyAlignment="1">
      <alignment horizontal="left" vertical="center" wrapText="1"/>
    </xf>
    <xf numFmtId="0" fontId="13" fillId="7" borderId="1" xfId="3" applyFont="1" applyFill="1" applyBorder="1" applyAlignment="1">
      <alignment horizontal="left" vertical="center" wrapText="1"/>
    </xf>
    <xf numFmtId="0" fontId="19" fillId="7" borderId="1" xfId="3" applyFont="1" applyFill="1" applyBorder="1" applyAlignment="1">
      <alignment horizontal="left" vertical="center" wrapText="1"/>
    </xf>
    <xf numFmtId="0" fontId="13" fillId="3" borderId="8" xfId="3" applyFont="1" applyFill="1" applyBorder="1" applyAlignment="1" applyProtection="1">
      <alignment horizontal="center" vertical="center"/>
      <protection hidden="1"/>
    </xf>
    <xf numFmtId="0" fontId="13" fillId="3" borderId="9" xfId="3" applyFont="1" applyFill="1" applyBorder="1" applyAlignment="1" applyProtection="1">
      <alignment horizontal="center" vertical="center"/>
      <protection hidden="1"/>
    </xf>
    <xf numFmtId="0" fontId="13" fillId="3" borderId="10" xfId="3" applyFont="1" applyFill="1" applyBorder="1" applyAlignment="1" applyProtection="1">
      <alignment horizontal="center" vertical="center"/>
      <protection hidden="1"/>
    </xf>
    <xf numFmtId="0" fontId="13" fillId="0" borderId="8" xfId="3" applyFont="1" applyBorder="1" applyAlignment="1" applyProtection="1">
      <alignment horizontal="center" vertical="center"/>
      <protection hidden="1"/>
    </xf>
    <xf numFmtId="0" fontId="13" fillId="0" borderId="9" xfId="3" applyFont="1" applyBorder="1" applyAlignment="1" applyProtection="1">
      <alignment horizontal="center" vertical="center"/>
      <protection hidden="1"/>
    </xf>
    <xf numFmtId="0" fontId="13" fillId="0" borderId="10" xfId="3" applyFont="1" applyBorder="1" applyAlignment="1" applyProtection="1">
      <alignment horizontal="center" vertical="center"/>
      <protection hidden="1"/>
    </xf>
    <xf numFmtId="0" fontId="19" fillId="8" borderId="1" xfId="3" applyFont="1" applyFill="1" applyBorder="1" applyAlignment="1">
      <alignment horizontal="left" vertical="center" wrapText="1"/>
    </xf>
    <xf numFmtId="0" fontId="13" fillId="0" borderId="11" xfId="3" applyFont="1" applyBorder="1" applyAlignment="1" applyProtection="1">
      <alignment horizontal="center" vertical="center"/>
      <protection hidden="1"/>
    </xf>
    <xf numFmtId="0" fontId="13" fillId="0" borderId="12" xfId="3" applyFont="1" applyBorder="1" applyAlignment="1" applyProtection="1">
      <alignment horizontal="center" vertical="center"/>
      <protection hidden="1"/>
    </xf>
    <xf numFmtId="0" fontId="13" fillId="0" borderId="11" xfId="3" applyFont="1" applyBorder="1" applyAlignment="1">
      <alignment horizontal="center" vertical="center"/>
    </xf>
    <xf numFmtId="0" fontId="13" fillId="0" borderId="12" xfId="3" applyFont="1" applyBorder="1" applyAlignment="1">
      <alignment horizontal="center" vertical="center"/>
    </xf>
    <xf numFmtId="0" fontId="13" fillId="6" borderId="1" xfId="1" applyFont="1" applyFill="1" applyBorder="1" applyAlignment="1">
      <alignment horizontal="left" vertical="center" wrapText="1"/>
    </xf>
    <xf numFmtId="0" fontId="20" fillId="6" borderId="1" xfId="1" applyFont="1" applyFill="1" applyBorder="1" applyAlignment="1">
      <alignment horizontal="left" vertical="center" wrapText="1"/>
    </xf>
    <xf numFmtId="0" fontId="13" fillId="3" borderId="1" xfId="3" applyFont="1" applyFill="1" applyBorder="1" applyAlignment="1">
      <alignment horizontal="center" vertical="center"/>
    </xf>
    <xf numFmtId="0" fontId="14" fillId="3" borderId="1" xfId="3" applyFont="1" applyFill="1" applyBorder="1" applyAlignment="1">
      <alignment horizontal="center" vertical="center"/>
    </xf>
    <xf numFmtId="0" fontId="12" fillId="3" borderId="1" xfId="3" applyFont="1" applyFill="1" applyBorder="1" applyAlignment="1">
      <alignment horizontal="center" vertical="center"/>
    </xf>
    <xf numFmtId="0" fontId="13" fillId="7" borderId="11" xfId="3" applyFont="1" applyFill="1" applyBorder="1" applyAlignment="1">
      <alignment horizontal="left" vertical="center" wrapText="1"/>
    </xf>
    <xf numFmtId="0" fontId="13" fillId="7" borderId="12" xfId="3" applyFont="1" applyFill="1" applyBorder="1" applyAlignment="1">
      <alignment horizontal="left" vertical="center" wrapText="1"/>
    </xf>
    <xf numFmtId="0" fontId="13" fillId="0" borderId="2" xfId="3" applyFont="1" applyBorder="1" applyAlignment="1" applyProtection="1">
      <alignment horizontal="right" vertical="center"/>
      <protection hidden="1"/>
    </xf>
    <xf numFmtId="0" fontId="13" fillId="0" borderId="3" xfId="3" applyFont="1" applyBorder="1" applyAlignment="1" applyProtection="1">
      <alignment horizontal="right" vertical="center"/>
      <protection hidden="1"/>
    </xf>
    <xf numFmtId="0" fontId="13" fillId="0" borderId="4" xfId="3" applyFont="1" applyBorder="1" applyAlignment="1" applyProtection="1">
      <alignment horizontal="right" vertical="center"/>
      <protection hidden="1"/>
    </xf>
    <xf numFmtId="0" fontId="13" fillId="0" borderId="5" xfId="3" applyFont="1" applyBorder="1" applyAlignment="1" applyProtection="1">
      <alignment horizontal="right" vertical="center"/>
      <protection hidden="1"/>
    </xf>
    <xf numFmtId="0" fontId="13" fillId="0" borderId="6" xfId="3" applyFont="1" applyBorder="1" applyAlignment="1" applyProtection="1">
      <alignment horizontal="right" vertical="center"/>
      <protection hidden="1"/>
    </xf>
    <xf numFmtId="0" fontId="13" fillId="0" borderId="7" xfId="3" applyFont="1" applyBorder="1" applyAlignment="1" applyProtection="1">
      <alignment horizontal="right" vertical="center"/>
      <protection hidden="1"/>
    </xf>
    <xf numFmtId="0" fontId="13" fillId="0" borderId="1" xfId="3" applyFont="1" applyFill="1" applyBorder="1" applyAlignment="1">
      <alignment horizontal="left" vertical="center" wrapText="1"/>
    </xf>
    <xf numFmtId="0" fontId="19" fillId="0" borderId="1" xfId="3" applyFont="1" applyFill="1" applyBorder="1" applyAlignment="1">
      <alignment horizontal="left" vertical="center" wrapText="1"/>
    </xf>
    <xf numFmtId="0" fontId="14" fillId="0" borderId="1" xfId="3" applyFont="1" applyFill="1" applyBorder="1" applyAlignment="1">
      <alignment horizontal="left" vertical="center" wrapText="1"/>
    </xf>
    <xf numFmtId="0" fontId="13" fillId="4" borderId="1" xfId="3" applyFont="1" applyFill="1" applyBorder="1" applyAlignment="1">
      <alignment horizontal="left" vertical="center" wrapText="1"/>
    </xf>
    <xf numFmtId="0" fontId="14" fillId="4" borderId="1" xfId="3" applyFont="1" applyFill="1" applyBorder="1" applyAlignment="1">
      <alignment horizontal="left" vertical="center" wrapText="1"/>
    </xf>
  </cellXfs>
  <cellStyles count="5">
    <cellStyle name="Normalny" xfId="0" builtinId="0"/>
    <cellStyle name="Normalny 2" xfId="4"/>
    <cellStyle name="Normalny 3" xfId="1"/>
    <cellStyle name="Normalny_NST, Ist 2014-2015" xfId="2"/>
    <cellStyle name="Normalny_ST, Ist 2014-201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31"/>
  <sheetViews>
    <sheetView tabSelected="1" view="pageBreakPreview" topLeftCell="C1" zoomScale="77" zoomScaleNormal="50" zoomScaleSheetLayoutView="77" zoomScalePageLayoutView="30" workbookViewId="0">
      <selection activeCell="AI5" sqref="AI5"/>
    </sheetView>
  </sheetViews>
  <sheetFormatPr defaultColWidth="8.7109375" defaultRowHeight="15"/>
  <cols>
    <col min="1" max="1" width="6.5703125" style="1" customWidth="1"/>
    <col min="2" max="2" width="45.7109375" style="1" customWidth="1"/>
    <col min="3" max="3" width="4.42578125" style="1" customWidth="1"/>
    <col min="4" max="4" width="2" style="1" customWidth="1"/>
    <col min="5" max="5" width="8.7109375" style="1" customWidth="1"/>
    <col min="6" max="7" width="7.42578125" style="1" customWidth="1"/>
    <col min="8" max="8" width="7" style="1" customWidth="1"/>
    <col min="9" max="9" width="8.7109375" style="1"/>
    <col min="10" max="15" width="6.85546875" style="1" customWidth="1"/>
    <col min="16" max="18" width="6.85546875" style="36" customWidth="1"/>
    <col min="19" max="39" width="6.85546875" style="1" customWidth="1"/>
    <col min="40" max="16384" width="8.7109375" style="1"/>
  </cols>
  <sheetData>
    <row r="1" spans="1:3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1"/>
      <c r="Q1" s="1"/>
      <c r="R1" s="1"/>
      <c r="W1" s="2"/>
      <c r="X1" s="2"/>
      <c r="Y1" s="2"/>
      <c r="Z1" s="2"/>
      <c r="AA1" s="2"/>
      <c r="AB1" s="2"/>
      <c r="AC1" s="2"/>
      <c r="AD1" s="2"/>
      <c r="AE1" s="2"/>
      <c r="AF1" s="73"/>
      <c r="AG1" s="73"/>
      <c r="AH1" s="73"/>
      <c r="AI1" s="73"/>
      <c r="AJ1" s="73"/>
      <c r="AK1" s="73"/>
      <c r="AL1" s="73"/>
      <c r="AM1" s="73"/>
    </row>
    <row r="2" spans="1:39" ht="18">
      <c r="A2" s="74" t="s">
        <v>0</v>
      </c>
      <c r="B2" s="75"/>
      <c r="C2" s="75"/>
      <c r="D2" s="75"/>
      <c r="E2" s="75"/>
      <c r="F2" s="75"/>
      <c r="G2" s="75"/>
      <c r="H2" s="75"/>
      <c r="I2" s="3"/>
      <c r="J2" s="4" t="s">
        <v>1</v>
      </c>
      <c r="K2" s="4"/>
      <c r="L2" s="4"/>
      <c r="M2" s="4"/>
      <c r="N2" s="4"/>
      <c r="P2" s="1"/>
      <c r="Q2" s="1"/>
      <c r="R2" s="1"/>
      <c r="W2" s="3"/>
      <c r="X2" s="3"/>
      <c r="Y2" s="4"/>
      <c r="Z2" s="4"/>
      <c r="AA2" s="3"/>
      <c r="AB2" s="5"/>
      <c r="AC2" s="5"/>
      <c r="AD2" s="5"/>
      <c r="AE2" s="82" t="s">
        <v>178</v>
      </c>
      <c r="AF2" s="82"/>
      <c r="AG2" s="82"/>
      <c r="AH2" s="82"/>
      <c r="AI2" s="82"/>
      <c r="AJ2" s="82"/>
      <c r="AK2" s="82"/>
      <c r="AL2" s="82"/>
      <c r="AM2" s="82"/>
    </row>
    <row r="3" spans="1:39" ht="18">
      <c r="A3" s="6"/>
      <c r="B3" s="7"/>
      <c r="C3" s="7"/>
      <c r="D3" s="7"/>
      <c r="E3" s="7"/>
      <c r="F3" s="7"/>
      <c r="G3" s="7"/>
      <c r="H3" s="7"/>
      <c r="I3" s="3"/>
      <c r="J3" s="4"/>
      <c r="K3" s="4"/>
      <c r="L3" s="4"/>
      <c r="M3" s="4"/>
      <c r="N3" s="4"/>
      <c r="O3" s="2"/>
      <c r="P3" s="2"/>
      <c r="Q3" s="2"/>
      <c r="R3" s="2"/>
      <c r="S3" s="2"/>
      <c r="T3" s="2"/>
      <c r="U3" s="2"/>
      <c r="V3" s="2"/>
      <c r="W3" s="3"/>
      <c r="X3" s="3"/>
      <c r="Y3" s="4"/>
      <c r="Z3" s="4"/>
      <c r="AA3" s="3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ht="18.75">
      <c r="A4" s="76" t="s">
        <v>2</v>
      </c>
      <c r="B4" s="76"/>
      <c r="C4" s="8"/>
      <c r="D4" s="9"/>
      <c r="E4" s="8"/>
      <c r="F4" s="8"/>
      <c r="G4" s="8"/>
      <c r="H4" s="6" t="s">
        <v>3</v>
      </c>
      <c r="I4" s="7"/>
      <c r="J4" s="10"/>
      <c r="K4" s="10"/>
      <c r="L4" s="10"/>
      <c r="M4" s="10"/>
      <c r="N4" s="10"/>
      <c r="O4" s="2"/>
      <c r="P4" s="2"/>
      <c r="Q4" s="2"/>
      <c r="R4" s="2"/>
      <c r="S4" s="2"/>
      <c r="T4" s="2"/>
      <c r="U4" s="2"/>
      <c r="V4" s="2"/>
      <c r="W4" s="10"/>
      <c r="X4" s="77" t="s">
        <v>135</v>
      </c>
      <c r="Y4" s="77"/>
      <c r="Z4" s="77"/>
      <c r="AA4" s="77"/>
      <c r="AB4" s="78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39">
      <c r="A5" s="79" t="s">
        <v>4</v>
      </c>
      <c r="B5" s="79"/>
      <c r="C5" s="11"/>
      <c r="D5" s="12"/>
      <c r="E5" s="10"/>
      <c r="F5" s="10"/>
      <c r="G5" s="10"/>
      <c r="H5" s="10" t="s">
        <v>5</v>
      </c>
      <c r="I5" s="7"/>
      <c r="J5" s="7"/>
      <c r="K5" s="7"/>
      <c r="L5" s="3"/>
      <c r="M5" s="3"/>
      <c r="N5" s="3"/>
      <c r="P5" s="1"/>
      <c r="Q5" s="1"/>
      <c r="R5" s="1"/>
      <c r="W5" s="10"/>
      <c r="X5" s="10"/>
      <c r="Y5" s="10"/>
      <c r="Z5" s="10"/>
      <c r="AA5" s="10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39" ht="15.4" customHeight="1">
      <c r="A6" s="93" t="s">
        <v>6</v>
      </c>
      <c r="B6" s="94" t="s">
        <v>7</v>
      </c>
      <c r="C6" s="95" t="s">
        <v>8</v>
      </c>
      <c r="D6" s="96"/>
      <c r="E6" s="101" t="s">
        <v>9</v>
      </c>
      <c r="F6" s="93" t="s">
        <v>10</v>
      </c>
      <c r="G6" s="94" t="s">
        <v>11</v>
      </c>
      <c r="H6" s="94"/>
      <c r="I6" s="94"/>
      <c r="J6" s="80" t="s">
        <v>12</v>
      </c>
      <c r="K6" s="81"/>
      <c r="L6" s="81"/>
      <c r="M6" s="81"/>
      <c r="N6" s="81"/>
      <c r="O6" s="81"/>
      <c r="P6" s="80" t="s">
        <v>13</v>
      </c>
      <c r="Q6" s="81"/>
      <c r="R6" s="81"/>
      <c r="S6" s="81"/>
      <c r="T6" s="81"/>
      <c r="U6" s="81"/>
      <c r="V6" s="72" t="s">
        <v>14</v>
      </c>
      <c r="W6" s="72"/>
      <c r="X6" s="72"/>
      <c r="Y6" s="72"/>
      <c r="Z6" s="72"/>
      <c r="AA6" s="72"/>
      <c r="AB6" s="72" t="s">
        <v>15</v>
      </c>
      <c r="AC6" s="72"/>
      <c r="AD6" s="72"/>
      <c r="AE6" s="72"/>
      <c r="AF6" s="72"/>
      <c r="AG6" s="102"/>
      <c r="AH6" s="72" t="s">
        <v>16</v>
      </c>
      <c r="AI6" s="72"/>
      <c r="AJ6" s="72"/>
      <c r="AK6" s="72"/>
      <c r="AL6" s="72"/>
      <c r="AM6" s="72"/>
    </row>
    <row r="7" spans="1:39" ht="14.65" customHeight="1">
      <c r="A7" s="93"/>
      <c r="B7" s="94"/>
      <c r="C7" s="97"/>
      <c r="D7" s="98"/>
      <c r="E7" s="101"/>
      <c r="F7" s="93"/>
      <c r="G7" s="93" t="s">
        <v>17</v>
      </c>
      <c r="H7" s="93" t="s">
        <v>18</v>
      </c>
      <c r="I7" s="101" t="s">
        <v>19</v>
      </c>
      <c r="J7" s="91" t="s">
        <v>20</v>
      </c>
      <c r="K7" s="91"/>
      <c r="L7" s="92"/>
      <c r="M7" s="89" t="s">
        <v>21</v>
      </c>
      <c r="N7" s="89"/>
      <c r="O7" s="90"/>
      <c r="P7" s="91" t="s">
        <v>22</v>
      </c>
      <c r="Q7" s="91"/>
      <c r="R7" s="92"/>
      <c r="S7" s="89" t="s">
        <v>23</v>
      </c>
      <c r="T7" s="89"/>
      <c r="U7" s="90"/>
      <c r="V7" s="91" t="s">
        <v>24</v>
      </c>
      <c r="W7" s="91"/>
      <c r="X7" s="92"/>
      <c r="Y7" s="89" t="s">
        <v>25</v>
      </c>
      <c r="Z7" s="89"/>
      <c r="AA7" s="89"/>
      <c r="AB7" s="91" t="s">
        <v>26</v>
      </c>
      <c r="AC7" s="91"/>
      <c r="AD7" s="92"/>
      <c r="AE7" s="89" t="s">
        <v>27</v>
      </c>
      <c r="AF7" s="89"/>
      <c r="AG7" s="90"/>
      <c r="AH7" s="91" t="s">
        <v>28</v>
      </c>
      <c r="AI7" s="91"/>
      <c r="AJ7" s="92"/>
      <c r="AK7" s="89" t="s">
        <v>29</v>
      </c>
      <c r="AL7" s="89"/>
      <c r="AM7" s="89"/>
    </row>
    <row r="8" spans="1:39" ht="14.65" customHeight="1">
      <c r="A8" s="93"/>
      <c r="B8" s="94"/>
      <c r="C8" s="97"/>
      <c r="D8" s="98"/>
      <c r="E8" s="101"/>
      <c r="F8" s="93"/>
      <c r="G8" s="93"/>
      <c r="H8" s="93"/>
      <c r="I8" s="101"/>
      <c r="J8" s="92"/>
      <c r="K8" s="92"/>
      <c r="L8" s="92"/>
      <c r="M8" s="90"/>
      <c r="N8" s="90"/>
      <c r="O8" s="90"/>
      <c r="P8" s="92"/>
      <c r="Q8" s="92"/>
      <c r="R8" s="92"/>
      <c r="S8" s="90"/>
      <c r="T8" s="90"/>
      <c r="U8" s="90"/>
      <c r="V8" s="92"/>
      <c r="W8" s="92"/>
      <c r="X8" s="92"/>
      <c r="Y8" s="90"/>
      <c r="Z8" s="90"/>
      <c r="AA8" s="90"/>
      <c r="AB8" s="92"/>
      <c r="AC8" s="92"/>
      <c r="AD8" s="92"/>
      <c r="AE8" s="90"/>
      <c r="AF8" s="90"/>
      <c r="AG8" s="90"/>
      <c r="AH8" s="92"/>
      <c r="AI8" s="92"/>
      <c r="AJ8" s="92"/>
      <c r="AK8" s="90"/>
      <c r="AL8" s="90"/>
      <c r="AM8" s="90"/>
    </row>
    <row r="9" spans="1:39" ht="63.4" customHeight="1">
      <c r="A9" s="93"/>
      <c r="B9" s="94"/>
      <c r="C9" s="99"/>
      <c r="D9" s="100"/>
      <c r="E9" s="101"/>
      <c r="F9" s="93"/>
      <c r="G9" s="93"/>
      <c r="H9" s="93"/>
      <c r="I9" s="101"/>
      <c r="J9" s="13" t="s">
        <v>30</v>
      </c>
      <c r="K9" s="13" t="s">
        <v>31</v>
      </c>
      <c r="L9" s="13" t="s">
        <v>32</v>
      </c>
      <c r="M9" s="14" t="s">
        <v>30</v>
      </c>
      <c r="N9" s="14" t="s">
        <v>31</v>
      </c>
      <c r="O9" s="15" t="s">
        <v>32</v>
      </c>
      <c r="P9" s="13" t="s">
        <v>30</v>
      </c>
      <c r="Q9" s="13" t="s">
        <v>31</v>
      </c>
      <c r="R9" s="13" t="s">
        <v>32</v>
      </c>
      <c r="S9" s="14" t="s">
        <v>30</v>
      </c>
      <c r="T9" s="14" t="s">
        <v>31</v>
      </c>
      <c r="U9" s="15" t="s">
        <v>32</v>
      </c>
      <c r="V9" s="13" t="s">
        <v>30</v>
      </c>
      <c r="W9" s="13" t="s">
        <v>31</v>
      </c>
      <c r="X9" s="13" t="s">
        <v>32</v>
      </c>
      <c r="Y9" s="14" t="s">
        <v>30</v>
      </c>
      <c r="Z9" s="14" t="s">
        <v>31</v>
      </c>
      <c r="AA9" s="15" t="s">
        <v>32</v>
      </c>
      <c r="AB9" s="13" t="s">
        <v>30</v>
      </c>
      <c r="AC9" s="13" t="s">
        <v>31</v>
      </c>
      <c r="AD9" s="13" t="s">
        <v>32</v>
      </c>
      <c r="AE9" s="14" t="s">
        <v>30</v>
      </c>
      <c r="AF9" s="14" t="s">
        <v>31</v>
      </c>
      <c r="AG9" s="15" t="s">
        <v>32</v>
      </c>
      <c r="AH9" s="13" t="s">
        <v>30</v>
      </c>
      <c r="AI9" s="13" t="s">
        <v>31</v>
      </c>
      <c r="AJ9" s="13" t="s">
        <v>32</v>
      </c>
      <c r="AK9" s="14" t="s">
        <v>30</v>
      </c>
      <c r="AL9" s="14" t="s">
        <v>31</v>
      </c>
      <c r="AM9" s="15" t="s">
        <v>32</v>
      </c>
    </row>
    <row r="10" spans="1:39">
      <c r="A10" s="21" t="s">
        <v>33</v>
      </c>
      <c r="B10" s="22" t="s">
        <v>34</v>
      </c>
      <c r="C10" s="113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5"/>
    </row>
    <row r="11" spans="1:39" ht="14.65" customHeight="1">
      <c r="A11" s="70">
        <v>1</v>
      </c>
      <c r="B11" s="83" t="s">
        <v>99</v>
      </c>
      <c r="C11" s="85" t="s">
        <v>65</v>
      </c>
      <c r="D11" s="86"/>
      <c r="E11" s="16" t="s">
        <v>36</v>
      </c>
      <c r="F11" s="57">
        <f t="shared" ref="F11:F12" si="0">SUM(G11:I11)</f>
        <v>13</v>
      </c>
      <c r="G11" s="57">
        <f t="shared" ref="G11:G12" si="1">SUM(J11+M11+P11+S11+V11+Y11+AB11+AE11+AH11+AK11)</f>
        <v>0</v>
      </c>
      <c r="H11" s="57">
        <f t="shared" ref="H11:H12" si="2">SUM(K11+N11+Q11+T11+W11+Z11+AC11+AF11+AI11+AL11)</f>
        <v>0</v>
      </c>
      <c r="I11" s="57">
        <f t="shared" ref="I11:I12" si="3">SUM(L11+O11+R11+U11+X11+AA11+AD11+AG11+AJ11+AM11)</f>
        <v>13</v>
      </c>
      <c r="J11" s="37"/>
      <c r="K11" s="37"/>
      <c r="L11" s="37"/>
      <c r="M11" s="16"/>
      <c r="N11" s="16"/>
      <c r="O11" s="47">
        <v>13</v>
      </c>
      <c r="P11" s="61"/>
      <c r="Q11" s="61"/>
      <c r="R11" s="61"/>
      <c r="S11" s="16"/>
      <c r="T11" s="16"/>
      <c r="U11" s="16"/>
      <c r="V11" s="17"/>
      <c r="W11" s="17"/>
      <c r="X11" s="17"/>
      <c r="Y11" s="16"/>
      <c r="Z11" s="16"/>
      <c r="AA11" s="16"/>
      <c r="AB11" s="17"/>
      <c r="AC11" s="17"/>
      <c r="AD11" s="17"/>
      <c r="AE11" s="16"/>
      <c r="AF11" s="16"/>
      <c r="AG11" s="16"/>
      <c r="AH11" s="17"/>
      <c r="AI11" s="17"/>
      <c r="AJ11" s="17"/>
      <c r="AK11" s="16"/>
      <c r="AL11" s="16"/>
      <c r="AM11" s="16"/>
    </row>
    <row r="12" spans="1:39">
      <c r="A12" s="70"/>
      <c r="B12" s="84"/>
      <c r="C12" s="87"/>
      <c r="D12" s="88"/>
      <c r="E12" s="16" t="s">
        <v>37</v>
      </c>
      <c r="F12" s="57">
        <f t="shared" si="0"/>
        <v>0.5</v>
      </c>
      <c r="G12" s="57">
        <f t="shared" si="1"/>
        <v>0</v>
      </c>
      <c r="H12" s="57">
        <f t="shared" si="2"/>
        <v>0</v>
      </c>
      <c r="I12" s="57">
        <f t="shared" si="3"/>
        <v>0.5</v>
      </c>
      <c r="J12" s="37"/>
      <c r="K12" s="37"/>
      <c r="L12" s="37"/>
      <c r="M12" s="16"/>
      <c r="N12" s="16"/>
      <c r="O12" s="47">
        <v>0.5</v>
      </c>
      <c r="P12" s="61"/>
      <c r="Q12" s="61"/>
      <c r="R12" s="61"/>
      <c r="S12" s="16"/>
      <c r="T12" s="16"/>
      <c r="U12" s="16"/>
      <c r="V12" s="17"/>
      <c r="W12" s="17"/>
      <c r="X12" s="17"/>
      <c r="Y12" s="16"/>
      <c r="Z12" s="16"/>
      <c r="AA12" s="16"/>
      <c r="AB12" s="17"/>
      <c r="AC12" s="17"/>
      <c r="AD12" s="17"/>
      <c r="AE12" s="16"/>
      <c r="AF12" s="16"/>
      <c r="AG12" s="16"/>
      <c r="AH12" s="17"/>
      <c r="AI12" s="17"/>
      <c r="AJ12" s="17"/>
      <c r="AK12" s="16"/>
      <c r="AL12" s="16"/>
      <c r="AM12" s="16"/>
    </row>
    <row r="13" spans="1:39">
      <c r="A13" s="70">
        <v>2</v>
      </c>
      <c r="B13" s="103" t="s">
        <v>103</v>
      </c>
      <c r="C13" s="85" t="s">
        <v>35</v>
      </c>
      <c r="D13" s="86"/>
      <c r="E13" s="16" t="s">
        <v>36</v>
      </c>
      <c r="F13" s="38">
        <f t="shared" ref="F13:F17" si="4">SUM(G13:I13)</f>
        <v>52</v>
      </c>
      <c r="G13" s="38">
        <f t="shared" ref="G13:G16" si="5">SUM(J13+M13+P13+S13+V13+Y13+AB13+AE13+AH13+AK13)</f>
        <v>13</v>
      </c>
      <c r="H13" s="38">
        <f t="shared" ref="H13:H16" si="6">SUM(K13+N13+Q13+T13+W13+Z13+AC13+AF13+AI13+AL13)</f>
        <v>26</v>
      </c>
      <c r="I13" s="38">
        <f t="shared" ref="I13:I16" si="7">SUM(L13+O13+R13+U13+X13+AA13+AD13+AG13+AJ13+AM13)</f>
        <v>13</v>
      </c>
      <c r="J13" s="37">
        <v>13</v>
      </c>
      <c r="K13" s="37">
        <v>26</v>
      </c>
      <c r="L13" s="37">
        <v>13</v>
      </c>
      <c r="M13" s="16"/>
      <c r="N13" s="16"/>
      <c r="O13" s="47"/>
      <c r="P13" s="61"/>
      <c r="Q13" s="61"/>
      <c r="R13" s="61"/>
      <c r="S13" s="16"/>
      <c r="T13" s="16"/>
      <c r="U13" s="16"/>
      <c r="V13" s="17"/>
      <c r="W13" s="17"/>
      <c r="X13" s="17"/>
      <c r="Y13" s="16"/>
      <c r="Z13" s="16"/>
      <c r="AA13" s="16"/>
      <c r="AB13" s="17"/>
      <c r="AC13" s="17"/>
      <c r="AD13" s="17"/>
      <c r="AE13" s="16"/>
      <c r="AF13" s="16"/>
      <c r="AG13" s="16"/>
      <c r="AH13" s="17"/>
      <c r="AI13" s="17"/>
      <c r="AJ13" s="17"/>
      <c r="AK13" s="16"/>
      <c r="AL13" s="16"/>
      <c r="AM13" s="16"/>
    </row>
    <row r="14" spans="1:39">
      <c r="A14" s="70"/>
      <c r="B14" s="104"/>
      <c r="C14" s="87"/>
      <c r="D14" s="88"/>
      <c r="E14" s="16" t="s">
        <v>37</v>
      </c>
      <c r="F14" s="38">
        <f t="shared" si="4"/>
        <v>2</v>
      </c>
      <c r="G14" s="38">
        <f t="shared" si="5"/>
        <v>0.5</v>
      </c>
      <c r="H14" s="38">
        <f t="shared" si="6"/>
        <v>1</v>
      </c>
      <c r="I14" s="38">
        <f t="shared" si="7"/>
        <v>0.5</v>
      </c>
      <c r="J14" s="37">
        <v>0.5</v>
      </c>
      <c r="K14" s="37">
        <v>1</v>
      </c>
      <c r="L14" s="37">
        <v>0.5</v>
      </c>
      <c r="M14" s="16"/>
      <c r="N14" s="16"/>
      <c r="O14" s="47"/>
      <c r="P14" s="61"/>
      <c r="Q14" s="61"/>
      <c r="R14" s="61"/>
      <c r="S14" s="16"/>
      <c r="T14" s="16"/>
      <c r="U14" s="16"/>
      <c r="V14" s="17"/>
      <c r="W14" s="17"/>
      <c r="X14" s="17"/>
      <c r="Y14" s="16"/>
      <c r="Z14" s="16"/>
      <c r="AA14" s="16"/>
      <c r="AB14" s="17"/>
      <c r="AC14" s="17"/>
      <c r="AD14" s="17"/>
      <c r="AE14" s="16"/>
      <c r="AF14" s="16"/>
      <c r="AG14" s="16"/>
      <c r="AH14" s="17"/>
      <c r="AI14" s="17"/>
      <c r="AJ14" s="17"/>
      <c r="AK14" s="16"/>
      <c r="AL14" s="16"/>
      <c r="AM14" s="16"/>
    </row>
    <row r="15" spans="1:39">
      <c r="A15" s="70">
        <v>3</v>
      </c>
      <c r="B15" s="103" t="s">
        <v>38</v>
      </c>
      <c r="C15" s="85" t="s">
        <v>35</v>
      </c>
      <c r="D15" s="86"/>
      <c r="E15" s="16" t="s">
        <v>36</v>
      </c>
      <c r="F15" s="38">
        <f t="shared" si="4"/>
        <v>26</v>
      </c>
      <c r="G15" s="38">
        <f t="shared" si="5"/>
        <v>0</v>
      </c>
      <c r="H15" s="38">
        <f t="shared" si="6"/>
        <v>13</v>
      </c>
      <c r="I15" s="38">
        <f t="shared" si="7"/>
        <v>13</v>
      </c>
      <c r="J15" s="37"/>
      <c r="K15" s="37">
        <v>13</v>
      </c>
      <c r="L15" s="37">
        <v>13</v>
      </c>
      <c r="M15" s="35"/>
      <c r="N15" s="35"/>
      <c r="O15" s="47"/>
      <c r="P15" s="61"/>
      <c r="Q15" s="61"/>
      <c r="R15" s="61"/>
      <c r="S15" s="16"/>
      <c r="T15" s="16"/>
      <c r="U15" s="16"/>
      <c r="V15" s="17"/>
      <c r="W15" s="17"/>
      <c r="X15" s="17"/>
      <c r="Y15" s="16"/>
      <c r="Z15" s="16"/>
      <c r="AA15" s="16"/>
      <c r="AB15" s="17"/>
      <c r="AC15" s="17"/>
      <c r="AD15" s="17"/>
      <c r="AE15" s="16"/>
      <c r="AF15" s="16"/>
      <c r="AG15" s="16"/>
      <c r="AH15" s="17"/>
      <c r="AI15" s="17"/>
      <c r="AJ15" s="17"/>
      <c r="AK15" s="16"/>
      <c r="AL15" s="16"/>
      <c r="AM15" s="16"/>
    </row>
    <row r="16" spans="1:39">
      <c r="A16" s="70"/>
      <c r="B16" s="104"/>
      <c r="C16" s="87"/>
      <c r="D16" s="88"/>
      <c r="E16" s="16" t="s">
        <v>37</v>
      </c>
      <c r="F16" s="38">
        <f t="shared" si="4"/>
        <v>1</v>
      </c>
      <c r="G16" s="38">
        <f t="shared" si="5"/>
        <v>0</v>
      </c>
      <c r="H16" s="38">
        <f t="shared" si="6"/>
        <v>0.5</v>
      </c>
      <c r="I16" s="38">
        <f t="shared" si="7"/>
        <v>0.5</v>
      </c>
      <c r="J16" s="37"/>
      <c r="K16" s="37">
        <v>0.5</v>
      </c>
      <c r="L16" s="37">
        <v>0.5</v>
      </c>
      <c r="M16" s="35"/>
      <c r="N16" s="35"/>
      <c r="O16" s="47"/>
      <c r="P16" s="61"/>
      <c r="Q16" s="61"/>
      <c r="R16" s="61"/>
      <c r="S16" s="16"/>
      <c r="T16" s="16"/>
      <c r="U16" s="16"/>
      <c r="V16" s="17"/>
      <c r="W16" s="17"/>
      <c r="X16" s="17"/>
      <c r="Y16" s="16"/>
      <c r="Z16" s="16"/>
      <c r="AA16" s="16"/>
      <c r="AB16" s="17"/>
      <c r="AC16" s="17"/>
      <c r="AD16" s="17"/>
      <c r="AE16" s="16"/>
      <c r="AF16" s="16"/>
      <c r="AG16" s="16"/>
      <c r="AH16" s="17"/>
      <c r="AI16" s="17"/>
      <c r="AJ16" s="17"/>
      <c r="AK16" s="16"/>
      <c r="AL16" s="16"/>
      <c r="AM16" s="16"/>
    </row>
    <row r="17" spans="1:39">
      <c r="A17" s="70">
        <v>4</v>
      </c>
      <c r="B17" s="103" t="s">
        <v>102</v>
      </c>
      <c r="C17" s="85" t="s">
        <v>35</v>
      </c>
      <c r="D17" s="86"/>
      <c r="E17" s="16" t="s">
        <v>36</v>
      </c>
      <c r="F17" s="38">
        <f t="shared" si="4"/>
        <v>39</v>
      </c>
      <c r="G17" s="38">
        <f t="shared" ref="G17:G48" si="8">SUM(J17+M17+P17+S17+V17+Y17+AB17+AE17+AH17+AK17)</f>
        <v>13</v>
      </c>
      <c r="H17" s="38">
        <f t="shared" ref="H17:H47" si="9">SUM(K17+N17+Q17+T17+W17+Z17+AC17+AF17+AI17+AL17)</f>
        <v>13</v>
      </c>
      <c r="I17" s="38">
        <f t="shared" ref="I17:I48" si="10">SUM(L17+O17+R17+U17+X17+AA17+AD17+AG17+AJ17+AM17)</f>
        <v>13</v>
      </c>
      <c r="J17" s="37"/>
      <c r="K17" s="17"/>
      <c r="L17" s="37"/>
      <c r="M17" s="35">
        <v>13</v>
      </c>
      <c r="N17" s="35">
        <v>13</v>
      </c>
      <c r="O17" s="47">
        <v>13</v>
      </c>
      <c r="P17" s="61"/>
      <c r="Q17" s="61"/>
      <c r="R17" s="61"/>
      <c r="S17" s="16"/>
      <c r="T17" s="16"/>
      <c r="U17" s="16"/>
      <c r="V17" s="17"/>
      <c r="W17" s="17"/>
      <c r="X17" s="17"/>
      <c r="Y17" s="16"/>
      <c r="Z17" s="16"/>
      <c r="AA17" s="16"/>
      <c r="AB17" s="17"/>
      <c r="AC17" s="17"/>
      <c r="AD17" s="17"/>
      <c r="AE17" s="16"/>
      <c r="AF17" s="16"/>
      <c r="AG17" s="16"/>
      <c r="AH17" s="17"/>
      <c r="AI17" s="17"/>
      <c r="AJ17" s="17"/>
      <c r="AK17" s="16"/>
      <c r="AL17" s="16"/>
      <c r="AM17" s="16"/>
    </row>
    <row r="18" spans="1:39">
      <c r="A18" s="70"/>
      <c r="B18" s="104"/>
      <c r="C18" s="87"/>
      <c r="D18" s="88"/>
      <c r="E18" s="16" t="s">
        <v>37</v>
      </c>
      <c r="F18" s="38">
        <f t="shared" ref="F18:F48" si="11">SUM(G18:I18)</f>
        <v>1.5</v>
      </c>
      <c r="G18" s="38">
        <f t="shared" si="8"/>
        <v>0.5</v>
      </c>
      <c r="H18" s="38">
        <f t="shared" si="9"/>
        <v>0.5</v>
      </c>
      <c r="I18" s="38">
        <f t="shared" si="10"/>
        <v>0.5</v>
      </c>
      <c r="J18" s="37"/>
      <c r="K18" s="37"/>
      <c r="L18" s="37"/>
      <c r="M18" s="35">
        <v>0.5</v>
      </c>
      <c r="N18" s="35">
        <v>0.5</v>
      </c>
      <c r="O18" s="47">
        <v>0.5</v>
      </c>
      <c r="P18" s="61"/>
      <c r="Q18" s="61"/>
      <c r="R18" s="61"/>
      <c r="S18" s="16"/>
      <c r="T18" s="16"/>
      <c r="U18" s="16"/>
      <c r="V18" s="17"/>
      <c r="W18" s="17"/>
      <c r="X18" s="17"/>
      <c r="Y18" s="16"/>
      <c r="Z18" s="16"/>
      <c r="AA18" s="16"/>
      <c r="AB18" s="17"/>
      <c r="AC18" s="17"/>
      <c r="AD18" s="17"/>
      <c r="AE18" s="16"/>
      <c r="AF18" s="16"/>
      <c r="AG18" s="16"/>
      <c r="AH18" s="17"/>
      <c r="AI18" s="17"/>
      <c r="AJ18" s="17"/>
      <c r="AK18" s="16"/>
      <c r="AL18" s="16"/>
      <c r="AM18" s="16"/>
    </row>
    <row r="19" spans="1:39">
      <c r="A19" s="70">
        <v>5</v>
      </c>
      <c r="B19" s="103" t="s">
        <v>39</v>
      </c>
      <c r="C19" s="85" t="s">
        <v>35</v>
      </c>
      <c r="D19" s="86"/>
      <c r="E19" s="16" t="s">
        <v>36</v>
      </c>
      <c r="F19" s="38">
        <f t="shared" si="11"/>
        <v>52</v>
      </c>
      <c r="G19" s="38">
        <f t="shared" si="8"/>
        <v>13</v>
      </c>
      <c r="H19" s="38">
        <f t="shared" si="9"/>
        <v>26</v>
      </c>
      <c r="I19" s="38">
        <f t="shared" si="10"/>
        <v>13</v>
      </c>
      <c r="J19" s="37"/>
      <c r="K19" s="37"/>
      <c r="L19" s="37"/>
      <c r="M19" s="35">
        <v>13</v>
      </c>
      <c r="N19" s="35">
        <v>26</v>
      </c>
      <c r="O19" s="47">
        <v>13</v>
      </c>
      <c r="P19" s="61"/>
      <c r="Q19" s="61"/>
      <c r="R19" s="61"/>
      <c r="S19" s="16"/>
      <c r="T19" s="16"/>
      <c r="U19" s="16"/>
      <c r="V19" s="17"/>
      <c r="W19" s="17"/>
      <c r="X19" s="17"/>
      <c r="Y19" s="16"/>
      <c r="Z19" s="16"/>
      <c r="AA19" s="18"/>
      <c r="AB19" s="17"/>
      <c r="AC19" s="17"/>
      <c r="AD19" s="17"/>
      <c r="AE19" s="16"/>
      <c r="AF19" s="16"/>
      <c r="AG19" s="16"/>
      <c r="AH19" s="17"/>
      <c r="AI19" s="17"/>
      <c r="AJ19" s="17"/>
      <c r="AK19" s="16"/>
      <c r="AL19" s="16"/>
      <c r="AM19" s="18"/>
    </row>
    <row r="20" spans="1:39">
      <c r="A20" s="70"/>
      <c r="B20" s="104"/>
      <c r="C20" s="87"/>
      <c r="D20" s="88"/>
      <c r="E20" s="16" t="s">
        <v>37</v>
      </c>
      <c r="F20" s="38">
        <f t="shared" si="11"/>
        <v>2</v>
      </c>
      <c r="G20" s="38">
        <f t="shared" si="8"/>
        <v>0.5</v>
      </c>
      <c r="H20" s="38">
        <f t="shared" si="9"/>
        <v>1</v>
      </c>
      <c r="I20" s="38">
        <f t="shared" si="10"/>
        <v>0.5</v>
      </c>
      <c r="J20" s="37"/>
      <c r="K20" s="37"/>
      <c r="L20" s="37"/>
      <c r="M20" s="35">
        <v>0.5</v>
      </c>
      <c r="N20" s="35">
        <v>1</v>
      </c>
      <c r="O20" s="47">
        <v>0.5</v>
      </c>
      <c r="P20" s="61"/>
      <c r="Q20" s="61"/>
      <c r="R20" s="61"/>
      <c r="S20" s="16"/>
      <c r="T20" s="16"/>
      <c r="U20" s="16"/>
      <c r="V20" s="17"/>
      <c r="W20" s="17"/>
      <c r="X20" s="17"/>
      <c r="Y20" s="16"/>
      <c r="Z20" s="16"/>
      <c r="AA20" s="16"/>
      <c r="AB20" s="17"/>
      <c r="AC20" s="17"/>
      <c r="AD20" s="17"/>
      <c r="AE20" s="16"/>
      <c r="AF20" s="16"/>
      <c r="AG20" s="16"/>
      <c r="AH20" s="17"/>
      <c r="AI20" s="17"/>
      <c r="AJ20" s="17"/>
      <c r="AK20" s="16"/>
      <c r="AL20" s="16"/>
      <c r="AM20" s="16"/>
    </row>
    <row r="21" spans="1:39">
      <c r="A21" s="70">
        <v>6</v>
      </c>
      <c r="B21" s="105" t="s">
        <v>40</v>
      </c>
      <c r="C21" s="85" t="s">
        <v>35</v>
      </c>
      <c r="D21" s="86"/>
      <c r="E21" s="16" t="s">
        <v>36</v>
      </c>
      <c r="F21" s="38">
        <f t="shared" si="11"/>
        <v>39</v>
      </c>
      <c r="G21" s="38">
        <f t="shared" si="8"/>
        <v>26</v>
      </c>
      <c r="H21" s="38">
        <f t="shared" si="9"/>
        <v>0</v>
      </c>
      <c r="I21" s="38">
        <f t="shared" si="10"/>
        <v>13</v>
      </c>
      <c r="J21" s="37">
        <v>26</v>
      </c>
      <c r="K21" s="37"/>
      <c r="L21" s="37">
        <v>13</v>
      </c>
      <c r="M21" s="35"/>
      <c r="N21" s="35"/>
      <c r="O21" s="59"/>
      <c r="P21" s="61"/>
      <c r="Q21" s="61"/>
      <c r="R21" s="61"/>
      <c r="S21" s="16"/>
      <c r="T21" s="16"/>
      <c r="U21" s="16"/>
      <c r="V21" s="17"/>
      <c r="W21" s="17"/>
      <c r="X21" s="17"/>
      <c r="Y21" s="16"/>
      <c r="Z21" s="16"/>
      <c r="AA21" s="18"/>
      <c r="AB21" s="17"/>
      <c r="AC21" s="17"/>
      <c r="AD21" s="17"/>
      <c r="AE21" s="16"/>
      <c r="AF21" s="16"/>
      <c r="AG21" s="16"/>
      <c r="AH21" s="17"/>
      <c r="AI21" s="17"/>
      <c r="AJ21" s="17"/>
      <c r="AK21" s="16"/>
      <c r="AL21" s="16"/>
      <c r="AM21" s="18"/>
    </row>
    <row r="22" spans="1:39">
      <c r="A22" s="70"/>
      <c r="B22" s="106"/>
      <c r="C22" s="87"/>
      <c r="D22" s="88"/>
      <c r="E22" s="16" t="s">
        <v>37</v>
      </c>
      <c r="F22" s="38">
        <f t="shared" si="11"/>
        <v>1.5</v>
      </c>
      <c r="G22" s="38">
        <f t="shared" si="8"/>
        <v>1</v>
      </c>
      <c r="H22" s="38">
        <f t="shared" si="9"/>
        <v>0</v>
      </c>
      <c r="I22" s="38">
        <f t="shared" si="10"/>
        <v>0.5</v>
      </c>
      <c r="J22" s="37">
        <v>1</v>
      </c>
      <c r="K22" s="37"/>
      <c r="L22" s="37">
        <v>0.5</v>
      </c>
      <c r="M22" s="35"/>
      <c r="N22" s="35"/>
      <c r="O22" s="59"/>
      <c r="P22" s="61"/>
      <c r="Q22" s="61"/>
      <c r="R22" s="61"/>
      <c r="S22" s="16"/>
      <c r="T22" s="16"/>
      <c r="U22" s="16"/>
      <c r="V22" s="17"/>
      <c r="W22" s="17"/>
      <c r="X22" s="17"/>
      <c r="Y22" s="16"/>
      <c r="Z22" s="16"/>
      <c r="AA22" s="16"/>
      <c r="AB22" s="17"/>
      <c r="AC22" s="17"/>
      <c r="AD22" s="17"/>
      <c r="AE22" s="16"/>
      <c r="AF22" s="16"/>
      <c r="AG22" s="16"/>
      <c r="AH22" s="17"/>
      <c r="AI22" s="17"/>
      <c r="AJ22" s="17"/>
      <c r="AK22" s="16"/>
      <c r="AL22" s="16"/>
      <c r="AM22" s="16"/>
    </row>
    <row r="23" spans="1:39">
      <c r="A23" s="70">
        <v>7</v>
      </c>
      <c r="B23" s="105" t="s">
        <v>41</v>
      </c>
      <c r="C23" s="85" t="s">
        <v>35</v>
      </c>
      <c r="D23" s="86"/>
      <c r="E23" s="16" t="s">
        <v>36</v>
      </c>
      <c r="F23" s="38">
        <f t="shared" si="11"/>
        <v>39</v>
      </c>
      <c r="G23" s="38">
        <f t="shared" si="8"/>
        <v>26</v>
      </c>
      <c r="H23" s="38">
        <f t="shared" si="9"/>
        <v>0</v>
      </c>
      <c r="I23" s="38">
        <f t="shared" si="10"/>
        <v>13</v>
      </c>
      <c r="J23" s="37"/>
      <c r="K23" s="37"/>
      <c r="L23" s="37"/>
      <c r="M23" s="16">
        <v>26</v>
      </c>
      <c r="N23" s="16"/>
      <c r="O23" s="59">
        <v>13</v>
      </c>
      <c r="P23" s="61"/>
      <c r="Q23" s="61"/>
      <c r="R23" s="61"/>
      <c r="S23" s="16"/>
      <c r="T23" s="16"/>
      <c r="U23" s="16"/>
      <c r="V23" s="17"/>
      <c r="W23" s="17"/>
      <c r="X23" s="17"/>
      <c r="Y23" s="16"/>
      <c r="Z23" s="16"/>
      <c r="AA23" s="16"/>
      <c r="AB23" s="17"/>
      <c r="AC23" s="17"/>
      <c r="AD23" s="17"/>
      <c r="AE23" s="16"/>
      <c r="AF23" s="16"/>
      <c r="AG23" s="16"/>
      <c r="AH23" s="17"/>
      <c r="AI23" s="17"/>
      <c r="AJ23" s="17"/>
      <c r="AK23" s="16"/>
      <c r="AL23" s="16"/>
      <c r="AM23" s="16"/>
    </row>
    <row r="24" spans="1:39">
      <c r="A24" s="70"/>
      <c r="B24" s="106"/>
      <c r="C24" s="87"/>
      <c r="D24" s="88"/>
      <c r="E24" s="16" t="s">
        <v>37</v>
      </c>
      <c r="F24" s="38">
        <f t="shared" si="11"/>
        <v>1.5</v>
      </c>
      <c r="G24" s="38">
        <f t="shared" si="8"/>
        <v>1</v>
      </c>
      <c r="H24" s="38">
        <f t="shared" si="9"/>
        <v>0</v>
      </c>
      <c r="I24" s="38">
        <f t="shared" si="10"/>
        <v>0.5</v>
      </c>
      <c r="J24" s="37"/>
      <c r="K24" s="37"/>
      <c r="L24" s="37"/>
      <c r="M24" s="16">
        <v>1</v>
      </c>
      <c r="N24" s="16"/>
      <c r="O24" s="59">
        <v>0.5</v>
      </c>
      <c r="P24" s="61"/>
      <c r="Q24" s="61"/>
      <c r="R24" s="61"/>
      <c r="S24" s="16"/>
      <c r="T24" s="16"/>
      <c r="U24" s="16"/>
      <c r="V24" s="17"/>
      <c r="W24" s="17"/>
      <c r="X24" s="17"/>
      <c r="Y24" s="16"/>
      <c r="Z24" s="16"/>
      <c r="AA24" s="16"/>
      <c r="AB24" s="17"/>
      <c r="AC24" s="17"/>
      <c r="AD24" s="17"/>
      <c r="AE24" s="16"/>
      <c r="AF24" s="16"/>
      <c r="AG24" s="16"/>
      <c r="AH24" s="17"/>
      <c r="AI24" s="17"/>
      <c r="AJ24" s="17"/>
      <c r="AK24" s="16"/>
      <c r="AL24" s="16"/>
      <c r="AM24" s="16"/>
    </row>
    <row r="25" spans="1:39">
      <c r="A25" s="70">
        <v>8</v>
      </c>
      <c r="B25" s="105" t="s">
        <v>42</v>
      </c>
      <c r="C25" s="85" t="s">
        <v>35</v>
      </c>
      <c r="D25" s="86"/>
      <c r="E25" s="16" t="s">
        <v>36</v>
      </c>
      <c r="F25" s="38">
        <f t="shared" si="11"/>
        <v>39</v>
      </c>
      <c r="G25" s="38">
        <f t="shared" si="8"/>
        <v>13</v>
      </c>
      <c r="H25" s="38">
        <f t="shared" si="9"/>
        <v>13</v>
      </c>
      <c r="I25" s="38">
        <f t="shared" si="10"/>
        <v>13</v>
      </c>
      <c r="J25" s="37">
        <v>13</v>
      </c>
      <c r="K25" s="37">
        <v>13</v>
      </c>
      <c r="L25" s="37">
        <v>13</v>
      </c>
      <c r="M25" s="16"/>
      <c r="N25" s="16"/>
      <c r="O25" s="59"/>
      <c r="P25" s="61"/>
      <c r="Q25" s="61"/>
      <c r="R25" s="61"/>
      <c r="S25" s="16"/>
      <c r="T25" s="16"/>
      <c r="U25" s="16"/>
      <c r="V25" s="17"/>
      <c r="W25" s="17"/>
      <c r="X25" s="17"/>
      <c r="Y25" s="16"/>
      <c r="Z25" s="16"/>
      <c r="AA25" s="16"/>
      <c r="AB25" s="17"/>
      <c r="AC25" s="17"/>
      <c r="AD25" s="17"/>
      <c r="AE25" s="16"/>
      <c r="AF25" s="16"/>
      <c r="AG25" s="16"/>
      <c r="AH25" s="17"/>
      <c r="AI25" s="17"/>
      <c r="AJ25" s="17"/>
      <c r="AK25" s="16"/>
      <c r="AL25" s="16"/>
      <c r="AM25" s="16"/>
    </row>
    <row r="26" spans="1:39">
      <c r="A26" s="70"/>
      <c r="B26" s="106"/>
      <c r="C26" s="87"/>
      <c r="D26" s="88"/>
      <c r="E26" s="16" t="s">
        <v>37</v>
      </c>
      <c r="F26" s="38">
        <f t="shared" si="11"/>
        <v>1.5</v>
      </c>
      <c r="G26" s="38">
        <f t="shared" si="8"/>
        <v>0.5</v>
      </c>
      <c r="H26" s="53">
        <f t="shared" si="9"/>
        <v>0.5</v>
      </c>
      <c r="I26" s="38">
        <f t="shared" si="10"/>
        <v>0.5</v>
      </c>
      <c r="J26" s="37">
        <v>0.5</v>
      </c>
      <c r="K26" s="37">
        <v>0.5</v>
      </c>
      <c r="L26" s="37">
        <v>0.5</v>
      </c>
      <c r="M26" s="16"/>
      <c r="N26" s="16"/>
      <c r="O26" s="59"/>
      <c r="P26" s="61"/>
      <c r="Q26" s="61"/>
      <c r="R26" s="61"/>
      <c r="S26" s="16"/>
      <c r="T26" s="16"/>
      <c r="U26" s="16"/>
      <c r="V26" s="17"/>
      <c r="W26" s="17"/>
      <c r="X26" s="17"/>
      <c r="Y26" s="16"/>
      <c r="Z26" s="16"/>
      <c r="AA26" s="16"/>
      <c r="AB26" s="17"/>
      <c r="AC26" s="17"/>
      <c r="AD26" s="17"/>
      <c r="AE26" s="16"/>
      <c r="AF26" s="16"/>
      <c r="AG26" s="16"/>
      <c r="AH26" s="17"/>
      <c r="AI26" s="17"/>
      <c r="AJ26" s="17"/>
      <c r="AK26" s="16"/>
      <c r="AL26" s="16"/>
      <c r="AM26" s="16"/>
    </row>
    <row r="27" spans="1:39" ht="14.65" customHeight="1">
      <c r="A27" s="70">
        <v>9</v>
      </c>
      <c r="B27" s="83" t="s">
        <v>100</v>
      </c>
      <c r="C27" s="85" t="s">
        <v>65</v>
      </c>
      <c r="D27" s="86"/>
      <c r="E27" s="16" t="s">
        <v>36</v>
      </c>
      <c r="F27" s="57">
        <f t="shared" si="11"/>
        <v>13</v>
      </c>
      <c r="G27" s="57">
        <f t="shared" si="8"/>
        <v>0</v>
      </c>
      <c r="H27" s="57">
        <f t="shared" si="9"/>
        <v>0</v>
      </c>
      <c r="I27" s="57">
        <f t="shared" si="10"/>
        <v>13</v>
      </c>
      <c r="J27" s="37"/>
      <c r="K27" s="37"/>
      <c r="L27" s="37"/>
      <c r="M27" s="16"/>
      <c r="N27" s="16"/>
      <c r="O27" s="59"/>
      <c r="P27" s="61"/>
      <c r="Q27" s="61"/>
      <c r="R27" s="61">
        <v>13</v>
      </c>
      <c r="S27" s="16"/>
      <c r="T27" s="16"/>
      <c r="U27" s="16"/>
      <c r="V27" s="17"/>
      <c r="W27" s="17"/>
      <c r="X27" s="17"/>
      <c r="Y27" s="16"/>
      <c r="Z27" s="16"/>
      <c r="AA27" s="18"/>
      <c r="AB27" s="17"/>
      <c r="AC27" s="17"/>
      <c r="AD27" s="17"/>
      <c r="AE27" s="16"/>
      <c r="AF27" s="16"/>
      <c r="AG27" s="16"/>
      <c r="AH27" s="17"/>
      <c r="AI27" s="17"/>
      <c r="AJ27" s="17"/>
      <c r="AK27" s="16"/>
      <c r="AL27" s="16"/>
      <c r="AM27" s="18"/>
    </row>
    <row r="28" spans="1:39">
      <c r="A28" s="70"/>
      <c r="B28" s="84"/>
      <c r="C28" s="87"/>
      <c r="D28" s="88"/>
      <c r="E28" s="16" t="s">
        <v>37</v>
      </c>
      <c r="F28" s="57">
        <f t="shared" si="11"/>
        <v>0.5</v>
      </c>
      <c r="G28" s="57">
        <f t="shared" si="8"/>
        <v>0</v>
      </c>
      <c r="H28" s="57">
        <f t="shared" si="9"/>
        <v>0</v>
      </c>
      <c r="I28" s="57">
        <f t="shared" si="10"/>
        <v>0.5</v>
      </c>
      <c r="J28" s="37"/>
      <c r="K28" s="37"/>
      <c r="L28" s="37"/>
      <c r="M28" s="16"/>
      <c r="N28" s="16"/>
      <c r="O28" s="59"/>
      <c r="P28" s="61"/>
      <c r="Q28" s="61"/>
      <c r="R28" s="61">
        <v>0.5</v>
      </c>
      <c r="S28" s="16"/>
      <c r="T28" s="16"/>
      <c r="U28" s="16"/>
      <c r="V28" s="17"/>
      <c r="W28" s="17"/>
      <c r="X28" s="17"/>
      <c r="Y28" s="16"/>
      <c r="Z28" s="16"/>
      <c r="AA28" s="16"/>
      <c r="AB28" s="17"/>
      <c r="AC28" s="17"/>
      <c r="AD28" s="17"/>
      <c r="AE28" s="16"/>
      <c r="AF28" s="16"/>
      <c r="AG28" s="16"/>
      <c r="AH28" s="17"/>
      <c r="AI28" s="17"/>
      <c r="AJ28" s="17"/>
      <c r="AK28" s="16"/>
      <c r="AL28" s="16"/>
      <c r="AM28" s="16"/>
    </row>
    <row r="29" spans="1:39">
      <c r="A29" s="70">
        <v>10</v>
      </c>
      <c r="B29" s="108" t="s">
        <v>133</v>
      </c>
      <c r="C29" s="85" t="s">
        <v>35</v>
      </c>
      <c r="D29" s="86"/>
      <c r="E29" s="16" t="s">
        <v>36</v>
      </c>
      <c r="F29" s="38">
        <f t="shared" si="11"/>
        <v>65</v>
      </c>
      <c r="G29" s="38">
        <f t="shared" si="8"/>
        <v>13</v>
      </c>
      <c r="H29" s="38">
        <f t="shared" si="9"/>
        <v>39</v>
      </c>
      <c r="I29" s="38">
        <f t="shared" si="10"/>
        <v>13</v>
      </c>
      <c r="J29" s="37"/>
      <c r="K29" s="37"/>
      <c r="L29" s="37"/>
      <c r="M29" s="16">
        <v>13</v>
      </c>
      <c r="N29" s="16">
        <v>39</v>
      </c>
      <c r="O29" s="59">
        <v>13</v>
      </c>
      <c r="P29" s="61"/>
      <c r="Q29" s="61"/>
      <c r="R29" s="61"/>
      <c r="S29" s="16"/>
      <c r="T29" s="16"/>
      <c r="U29" s="16"/>
      <c r="V29" s="17"/>
      <c r="W29" s="17"/>
      <c r="X29" s="17"/>
      <c r="Y29" s="16"/>
      <c r="Z29" s="16"/>
      <c r="AA29" s="18"/>
      <c r="AB29" s="17"/>
      <c r="AC29" s="17"/>
      <c r="AD29" s="17"/>
      <c r="AE29" s="16"/>
      <c r="AF29" s="16"/>
      <c r="AG29" s="16"/>
      <c r="AH29" s="17"/>
      <c r="AI29" s="17"/>
      <c r="AJ29" s="17"/>
      <c r="AK29" s="16"/>
      <c r="AL29" s="16"/>
      <c r="AM29" s="18"/>
    </row>
    <row r="30" spans="1:39">
      <c r="A30" s="70"/>
      <c r="B30" s="108"/>
      <c r="C30" s="87"/>
      <c r="D30" s="88"/>
      <c r="E30" s="16" t="s">
        <v>37</v>
      </c>
      <c r="F30" s="38">
        <f t="shared" si="11"/>
        <v>2.5</v>
      </c>
      <c r="G30" s="38">
        <f t="shared" si="8"/>
        <v>0.5</v>
      </c>
      <c r="H30" s="38">
        <f t="shared" si="9"/>
        <v>1.5</v>
      </c>
      <c r="I30" s="38">
        <f t="shared" si="10"/>
        <v>0.5</v>
      </c>
      <c r="J30" s="17"/>
      <c r="K30" s="17"/>
      <c r="L30" s="17"/>
      <c r="M30" s="16">
        <v>0.5</v>
      </c>
      <c r="N30" s="16">
        <v>1.5</v>
      </c>
      <c r="O30" s="59">
        <v>0.5</v>
      </c>
      <c r="P30" s="61"/>
      <c r="Q30" s="61"/>
      <c r="R30" s="61"/>
      <c r="S30" s="16"/>
      <c r="T30" s="16"/>
      <c r="U30" s="16"/>
      <c r="V30" s="17"/>
      <c r="W30" s="17"/>
      <c r="X30" s="17"/>
      <c r="Y30" s="16"/>
      <c r="Z30" s="16"/>
      <c r="AA30" s="16"/>
      <c r="AB30" s="17"/>
      <c r="AC30" s="17"/>
      <c r="AD30" s="17"/>
      <c r="AE30" s="16"/>
      <c r="AF30" s="16"/>
      <c r="AG30" s="16"/>
      <c r="AH30" s="17"/>
      <c r="AI30" s="17"/>
      <c r="AJ30" s="17"/>
      <c r="AK30" s="16"/>
      <c r="AL30" s="16"/>
      <c r="AM30" s="16"/>
    </row>
    <row r="31" spans="1:39">
      <c r="A31" s="62">
        <v>11</v>
      </c>
      <c r="B31" s="103" t="s">
        <v>132</v>
      </c>
      <c r="C31" s="85" t="s">
        <v>35</v>
      </c>
      <c r="D31" s="86"/>
      <c r="E31" s="53" t="s">
        <v>36</v>
      </c>
      <c r="F31" s="53">
        <f t="shared" si="11"/>
        <v>39</v>
      </c>
      <c r="G31" s="53">
        <f t="shared" si="8"/>
        <v>0</v>
      </c>
      <c r="H31" s="53">
        <f t="shared" si="9"/>
        <v>26</v>
      </c>
      <c r="I31" s="53">
        <f t="shared" si="10"/>
        <v>13</v>
      </c>
      <c r="J31" s="54"/>
      <c r="K31" s="54"/>
      <c r="L31" s="54"/>
      <c r="M31" s="53"/>
      <c r="N31" s="53"/>
      <c r="O31" s="59"/>
      <c r="P31" s="61"/>
      <c r="Q31" s="61">
        <v>26</v>
      </c>
      <c r="R31" s="61">
        <v>13</v>
      </c>
      <c r="S31" s="53"/>
      <c r="T31" s="53"/>
      <c r="U31" s="53"/>
      <c r="V31" s="54"/>
      <c r="W31" s="54"/>
      <c r="X31" s="54"/>
      <c r="Y31" s="53"/>
      <c r="Z31" s="53"/>
      <c r="AA31" s="53"/>
      <c r="AB31" s="54"/>
      <c r="AC31" s="54"/>
      <c r="AD31" s="54"/>
      <c r="AE31" s="53"/>
      <c r="AF31" s="53"/>
      <c r="AG31" s="53"/>
      <c r="AH31" s="54"/>
      <c r="AI31" s="54"/>
      <c r="AJ31" s="54"/>
      <c r="AK31" s="53"/>
      <c r="AL31" s="53"/>
      <c r="AM31" s="53"/>
    </row>
    <row r="32" spans="1:39">
      <c r="A32" s="63"/>
      <c r="B32" s="104"/>
      <c r="C32" s="87"/>
      <c r="D32" s="88"/>
      <c r="E32" s="53" t="s">
        <v>37</v>
      </c>
      <c r="F32" s="53">
        <f t="shared" si="11"/>
        <v>1.5</v>
      </c>
      <c r="G32" s="53">
        <f t="shared" si="8"/>
        <v>0</v>
      </c>
      <c r="H32" s="53">
        <f t="shared" si="9"/>
        <v>1</v>
      </c>
      <c r="I32" s="53">
        <f t="shared" si="10"/>
        <v>0.5</v>
      </c>
      <c r="J32" s="54"/>
      <c r="K32" s="54"/>
      <c r="L32" s="54"/>
      <c r="M32" s="53"/>
      <c r="N32" s="53"/>
      <c r="O32" s="53"/>
      <c r="P32" s="54"/>
      <c r="Q32" s="54">
        <v>1</v>
      </c>
      <c r="R32" s="54">
        <v>0.5</v>
      </c>
      <c r="S32" s="53"/>
      <c r="T32" s="53"/>
      <c r="U32" s="53"/>
      <c r="V32" s="54"/>
      <c r="W32" s="54"/>
      <c r="X32" s="54"/>
      <c r="Y32" s="53"/>
      <c r="Z32" s="53"/>
      <c r="AA32" s="53"/>
      <c r="AB32" s="54"/>
      <c r="AC32" s="54"/>
      <c r="AD32" s="54"/>
      <c r="AE32" s="53"/>
      <c r="AF32" s="53"/>
      <c r="AG32" s="53"/>
      <c r="AH32" s="54"/>
      <c r="AI32" s="54"/>
      <c r="AJ32" s="54"/>
      <c r="AK32" s="53"/>
      <c r="AL32" s="53"/>
      <c r="AM32" s="53"/>
    </row>
    <row r="33" spans="1:39">
      <c r="A33" s="62">
        <v>12</v>
      </c>
      <c r="B33" s="108" t="s">
        <v>43</v>
      </c>
      <c r="C33" s="85" t="s">
        <v>35</v>
      </c>
      <c r="D33" s="86"/>
      <c r="E33" s="16" t="s">
        <v>36</v>
      </c>
      <c r="F33" s="38">
        <f t="shared" si="11"/>
        <v>26</v>
      </c>
      <c r="G33" s="38">
        <f t="shared" si="8"/>
        <v>0</v>
      </c>
      <c r="H33" s="38">
        <f t="shared" si="9"/>
        <v>13</v>
      </c>
      <c r="I33" s="38">
        <f t="shared" si="10"/>
        <v>13</v>
      </c>
      <c r="J33" s="17"/>
      <c r="K33" s="17"/>
      <c r="L33" s="17"/>
      <c r="M33" s="16"/>
      <c r="N33" s="16"/>
      <c r="O33" s="16"/>
      <c r="P33" s="37"/>
      <c r="Q33" s="37">
        <v>13</v>
      </c>
      <c r="R33" s="37">
        <v>13</v>
      </c>
      <c r="S33" s="16"/>
      <c r="T33" s="16"/>
      <c r="U33" s="16"/>
      <c r="V33" s="17"/>
      <c r="W33" s="17"/>
      <c r="X33" s="17"/>
      <c r="Y33" s="16"/>
      <c r="Z33" s="16"/>
      <c r="AA33" s="18"/>
      <c r="AB33" s="17"/>
      <c r="AC33" s="17"/>
      <c r="AD33" s="17"/>
      <c r="AE33" s="16"/>
      <c r="AF33" s="16"/>
      <c r="AG33" s="16"/>
      <c r="AH33" s="17"/>
      <c r="AI33" s="17"/>
      <c r="AJ33" s="17"/>
      <c r="AK33" s="16"/>
      <c r="AL33" s="16"/>
      <c r="AM33" s="18"/>
    </row>
    <row r="34" spans="1:39">
      <c r="A34" s="63"/>
      <c r="B34" s="108"/>
      <c r="C34" s="87"/>
      <c r="D34" s="88"/>
      <c r="E34" s="16" t="s">
        <v>37</v>
      </c>
      <c r="F34" s="38">
        <f t="shared" si="11"/>
        <v>1</v>
      </c>
      <c r="G34" s="38">
        <f t="shared" si="8"/>
        <v>0</v>
      </c>
      <c r="H34" s="38">
        <f t="shared" si="9"/>
        <v>0.5</v>
      </c>
      <c r="I34" s="38">
        <f t="shared" si="10"/>
        <v>0.5</v>
      </c>
      <c r="J34" s="17"/>
      <c r="K34" s="17"/>
      <c r="L34" s="17"/>
      <c r="M34" s="16"/>
      <c r="N34" s="16"/>
      <c r="O34" s="16"/>
      <c r="P34" s="37"/>
      <c r="Q34" s="37">
        <v>0.5</v>
      </c>
      <c r="R34" s="37">
        <v>0.5</v>
      </c>
      <c r="S34" s="16"/>
      <c r="T34" s="16"/>
      <c r="U34" s="16"/>
      <c r="V34" s="17"/>
      <c r="W34" s="17"/>
      <c r="X34" s="17"/>
      <c r="Y34" s="16"/>
      <c r="Z34" s="16"/>
      <c r="AA34" s="16"/>
      <c r="AB34" s="17"/>
      <c r="AC34" s="17"/>
      <c r="AD34" s="17"/>
      <c r="AE34" s="16"/>
      <c r="AF34" s="16"/>
      <c r="AG34" s="16"/>
      <c r="AH34" s="17"/>
      <c r="AI34" s="17"/>
      <c r="AJ34" s="17"/>
      <c r="AK34" s="16"/>
      <c r="AL34" s="16"/>
      <c r="AM34" s="16"/>
    </row>
    <row r="35" spans="1:39">
      <c r="A35" s="62">
        <v>13</v>
      </c>
      <c r="B35" s="107" t="s">
        <v>44</v>
      </c>
      <c r="C35" s="85" t="s">
        <v>35</v>
      </c>
      <c r="D35" s="86"/>
      <c r="E35" s="16" t="s">
        <v>36</v>
      </c>
      <c r="F35" s="38">
        <f t="shared" si="11"/>
        <v>39</v>
      </c>
      <c r="G35" s="38">
        <f t="shared" si="8"/>
        <v>13</v>
      </c>
      <c r="H35" s="38">
        <f t="shared" si="9"/>
        <v>13</v>
      </c>
      <c r="I35" s="38">
        <f t="shared" si="10"/>
        <v>13</v>
      </c>
      <c r="J35" s="17"/>
      <c r="K35" s="17"/>
      <c r="L35" s="17"/>
      <c r="M35" s="16"/>
      <c r="N35" s="16"/>
      <c r="O35" s="16"/>
      <c r="P35" s="37"/>
      <c r="Q35" s="37"/>
      <c r="R35" s="37"/>
      <c r="S35" s="16"/>
      <c r="T35" s="16"/>
      <c r="U35" s="16"/>
      <c r="V35" s="17"/>
      <c r="W35" s="17"/>
      <c r="X35" s="17"/>
      <c r="Y35" s="16"/>
      <c r="Z35" s="16"/>
      <c r="AA35" s="16"/>
      <c r="AB35" s="17">
        <v>13</v>
      </c>
      <c r="AC35" s="17">
        <v>13</v>
      </c>
      <c r="AD35" s="17">
        <v>13</v>
      </c>
      <c r="AE35" s="16"/>
      <c r="AF35" s="16"/>
      <c r="AG35" s="16"/>
      <c r="AH35" s="17"/>
      <c r="AI35" s="17"/>
      <c r="AJ35" s="17"/>
      <c r="AK35" s="16"/>
      <c r="AL35" s="16"/>
      <c r="AM35" s="16"/>
    </row>
    <row r="36" spans="1:39">
      <c r="A36" s="63"/>
      <c r="B36" s="107"/>
      <c r="C36" s="87"/>
      <c r="D36" s="88"/>
      <c r="E36" s="16" t="s">
        <v>37</v>
      </c>
      <c r="F36" s="38">
        <f t="shared" si="11"/>
        <v>1.5</v>
      </c>
      <c r="G36" s="38">
        <f t="shared" si="8"/>
        <v>0.5</v>
      </c>
      <c r="H36" s="38">
        <f t="shared" si="9"/>
        <v>0.5</v>
      </c>
      <c r="I36" s="38">
        <f t="shared" si="10"/>
        <v>0.5</v>
      </c>
      <c r="J36" s="17"/>
      <c r="K36" s="17"/>
      <c r="L36" s="17"/>
      <c r="M36" s="16"/>
      <c r="N36" s="16"/>
      <c r="O36" s="16"/>
      <c r="P36" s="37"/>
      <c r="Q36" s="37"/>
      <c r="R36" s="37"/>
      <c r="S36" s="16"/>
      <c r="T36" s="16"/>
      <c r="U36" s="16"/>
      <c r="V36" s="17"/>
      <c r="W36" s="17"/>
      <c r="X36" s="17"/>
      <c r="Y36" s="16"/>
      <c r="Z36" s="16"/>
      <c r="AA36" s="16"/>
      <c r="AB36" s="17">
        <v>0.5</v>
      </c>
      <c r="AC36" s="17">
        <v>0.5</v>
      </c>
      <c r="AD36" s="17">
        <v>0.5</v>
      </c>
      <c r="AE36" s="16"/>
      <c r="AF36" s="16"/>
      <c r="AG36" s="16"/>
      <c r="AH36" s="17"/>
      <c r="AI36" s="17"/>
      <c r="AJ36" s="17"/>
      <c r="AK36" s="16"/>
      <c r="AL36" s="16"/>
      <c r="AM36" s="16"/>
    </row>
    <row r="37" spans="1:39">
      <c r="A37" s="62">
        <v>14</v>
      </c>
      <c r="B37" s="107" t="s">
        <v>96</v>
      </c>
      <c r="C37" s="85" t="s">
        <v>35</v>
      </c>
      <c r="D37" s="86"/>
      <c r="E37" s="16" t="s">
        <v>36</v>
      </c>
      <c r="F37" s="38">
        <f t="shared" si="11"/>
        <v>26</v>
      </c>
      <c r="G37" s="38">
        <f t="shared" si="8"/>
        <v>13</v>
      </c>
      <c r="H37" s="38">
        <f t="shared" si="9"/>
        <v>0</v>
      </c>
      <c r="I37" s="38">
        <f t="shared" si="10"/>
        <v>13</v>
      </c>
      <c r="J37" s="17"/>
      <c r="K37" s="17"/>
      <c r="L37" s="17"/>
      <c r="M37" s="16">
        <v>13</v>
      </c>
      <c r="N37" s="16"/>
      <c r="O37" s="16">
        <v>13</v>
      </c>
      <c r="P37" s="37"/>
      <c r="Q37" s="37"/>
      <c r="R37" s="37"/>
      <c r="S37" s="16"/>
      <c r="T37" s="16"/>
      <c r="U37" s="16"/>
      <c r="V37" s="17"/>
      <c r="W37" s="17"/>
      <c r="X37" s="17"/>
      <c r="Y37" s="16"/>
      <c r="Z37" s="16"/>
      <c r="AA37" s="16"/>
      <c r="AB37" s="17"/>
      <c r="AC37" s="17"/>
      <c r="AD37" s="17"/>
      <c r="AE37" s="16"/>
      <c r="AF37" s="16"/>
      <c r="AG37" s="16"/>
      <c r="AH37" s="17"/>
      <c r="AI37" s="17"/>
      <c r="AJ37" s="17"/>
      <c r="AK37" s="16"/>
      <c r="AL37" s="16"/>
      <c r="AM37" s="16"/>
    </row>
    <row r="38" spans="1:39">
      <c r="A38" s="63"/>
      <c r="B38" s="107"/>
      <c r="C38" s="87"/>
      <c r="D38" s="88"/>
      <c r="E38" s="16" t="s">
        <v>37</v>
      </c>
      <c r="F38" s="38">
        <f t="shared" si="11"/>
        <v>1</v>
      </c>
      <c r="G38" s="38">
        <f t="shared" si="8"/>
        <v>0.5</v>
      </c>
      <c r="H38" s="38">
        <f t="shared" si="9"/>
        <v>0</v>
      </c>
      <c r="I38" s="38">
        <f t="shared" si="10"/>
        <v>0.5</v>
      </c>
      <c r="J38" s="17"/>
      <c r="K38" s="17"/>
      <c r="L38" s="17"/>
      <c r="M38" s="16">
        <v>0.5</v>
      </c>
      <c r="N38" s="16"/>
      <c r="O38" s="16">
        <v>0.5</v>
      </c>
      <c r="P38" s="37"/>
      <c r="Q38" s="37"/>
      <c r="R38" s="37"/>
      <c r="S38" s="16"/>
      <c r="T38" s="16"/>
      <c r="U38" s="16"/>
      <c r="V38" s="17"/>
      <c r="W38" s="17"/>
      <c r="X38" s="17"/>
      <c r="Y38" s="16"/>
      <c r="Z38" s="16"/>
      <c r="AA38" s="16"/>
      <c r="AB38" s="17"/>
      <c r="AC38" s="17"/>
      <c r="AD38" s="17"/>
      <c r="AE38" s="16"/>
      <c r="AF38" s="16"/>
      <c r="AG38" s="16"/>
      <c r="AH38" s="17"/>
      <c r="AI38" s="17"/>
      <c r="AJ38" s="17"/>
      <c r="AK38" s="16"/>
      <c r="AL38" s="16"/>
      <c r="AM38" s="16"/>
    </row>
    <row r="39" spans="1:39" ht="14.65" customHeight="1">
      <c r="A39" s="62">
        <v>15</v>
      </c>
      <c r="B39" s="83" t="s">
        <v>101</v>
      </c>
      <c r="C39" s="85"/>
      <c r="D39" s="86"/>
      <c r="E39" s="16" t="s">
        <v>36</v>
      </c>
      <c r="F39" s="57">
        <f t="shared" si="11"/>
        <v>0</v>
      </c>
      <c r="G39" s="57">
        <f t="shared" si="8"/>
        <v>0</v>
      </c>
      <c r="H39" s="57">
        <f t="shared" si="9"/>
        <v>0</v>
      </c>
      <c r="I39" s="57">
        <f t="shared" si="10"/>
        <v>0</v>
      </c>
      <c r="J39" s="17"/>
      <c r="K39" s="34"/>
      <c r="L39" s="17"/>
      <c r="M39" s="16"/>
      <c r="N39" s="16"/>
      <c r="O39" s="16"/>
      <c r="P39" s="37"/>
      <c r="Q39" s="37"/>
      <c r="R39" s="37"/>
      <c r="S39" s="16"/>
      <c r="T39" s="16"/>
      <c r="U39" s="16"/>
      <c r="V39" s="17"/>
      <c r="W39" s="17"/>
      <c r="X39" s="17"/>
      <c r="Y39" s="16"/>
      <c r="Z39" s="16"/>
      <c r="AA39" s="16"/>
      <c r="AB39" s="17"/>
      <c r="AC39" s="17"/>
      <c r="AD39" s="17"/>
      <c r="AE39" s="16"/>
      <c r="AF39" s="16"/>
      <c r="AG39" s="16"/>
      <c r="AH39" s="17"/>
      <c r="AI39" s="17"/>
      <c r="AJ39" s="17"/>
      <c r="AK39" s="16"/>
      <c r="AL39" s="16"/>
      <c r="AM39" s="16"/>
    </row>
    <row r="40" spans="1:39">
      <c r="A40" s="63"/>
      <c r="B40" s="84"/>
      <c r="C40" s="87"/>
      <c r="D40" s="88"/>
      <c r="E40" s="16" t="s">
        <v>37</v>
      </c>
      <c r="F40" s="57">
        <f t="shared" si="11"/>
        <v>0</v>
      </c>
      <c r="G40" s="57">
        <f t="shared" si="8"/>
        <v>0</v>
      </c>
      <c r="H40" s="57">
        <f t="shared" si="9"/>
        <v>0</v>
      </c>
      <c r="I40" s="57">
        <f t="shared" si="10"/>
        <v>0</v>
      </c>
      <c r="J40" s="17"/>
      <c r="K40" s="34"/>
      <c r="L40" s="17"/>
      <c r="M40" s="16"/>
      <c r="N40" s="16"/>
      <c r="O40" s="16"/>
      <c r="P40" s="37"/>
      <c r="Q40" s="37"/>
      <c r="R40" s="37"/>
      <c r="S40" s="16"/>
      <c r="T40" s="16"/>
      <c r="U40" s="16"/>
      <c r="V40" s="17"/>
      <c r="W40" s="17"/>
      <c r="X40" s="17"/>
      <c r="Y40" s="16"/>
      <c r="Z40" s="16"/>
      <c r="AA40" s="16"/>
      <c r="AB40" s="17"/>
      <c r="AC40" s="17"/>
      <c r="AD40" s="17"/>
      <c r="AE40" s="16"/>
      <c r="AF40" s="16"/>
      <c r="AG40" s="16"/>
      <c r="AH40" s="17"/>
      <c r="AI40" s="17"/>
      <c r="AJ40" s="17"/>
      <c r="AK40" s="16"/>
      <c r="AL40" s="16"/>
      <c r="AM40" s="16"/>
    </row>
    <row r="41" spans="1:39">
      <c r="A41" s="62">
        <v>16</v>
      </c>
      <c r="B41" s="108" t="s">
        <v>97</v>
      </c>
      <c r="C41" s="85" t="s">
        <v>35</v>
      </c>
      <c r="D41" s="86"/>
      <c r="E41" s="16" t="s">
        <v>36</v>
      </c>
      <c r="F41" s="38">
        <f t="shared" si="11"/>
        <v>39</v>
      </c>
      <c r="G41" s="38">
        <f t="shared" si="8"/>
        <v>0</v>
      </c>
      <c r="H41" s="38">
        <f t="shared" si="9"/>
        <v>26</v>
      </c>
      <c r="I41" s="38">
        <f t="shared" si="10"/>
        <v>13</v>
      </c>
      <c r="J41" s="17"/>
      <c r="K41" s="17"/>
      <c r="L41" s="17"/>
      <c r="M41" s="16"/>
      <c r="N41" s="16">
        <v>26</v>
      </c>
      <c r="O41" s="16">
        <v>13</v>
      </c>
      <c r="P41" s="37"/>
      <c r="Q41" s="37"/>
      <c r="R41" s="37"/>
      <c r="S41" s="16"/>
      <c r="T41" s="16"/>
      <c r="U41" s="16"/>
      <c r="V41" s="17"/>
      <c r="W41" s="17"/>
      <c r="X41" s="17"/>
      <c r="Y41" s="16"/>
      <c r="Z41" s="16"/>
      <c r="AA41" s="16"/>
      <c r="AB41" s="17"/>
      <c r="AC41" s="17"/>
      <c r="AD41" s="17"/>
      <c r="AE41" s="16"/>
      <c r="AF41" s="16"/>
      <c r="AG41" s="16"/>
      <c r="AH41" s="17"/>
      <c r="AI41" s="17"/>
      <c r="AJ41" s="17"/>
      <c r="AK41" s="16"/>
      <c r="AL41" s="16"/>
      <c r="AM41" s="16"/>
    </row>
    <row r="42" spans="1:39">
      <c r="A42" s="63"/>
      <c r="B42" s="108"/>
      <c r="C42" s="87"/>
      <c r="D42" s="88"/>
      <c r="E42" s="16" t="s">
        <v>37</v>
      </c>
      <c r="F42" s="38">
        <f t="shared" si="11"/>
        <v>1.5</v>
      </c>
      <c r="G42" s="38">
        <f t="shared" si="8"/>
        <v>0</v>
      </c>
      <c r="H42" s="38">
        <f t="shared" si="9"/>
        <v>1</v>
      </c>
      <c r="I42" s="38">
        <f t="shared" si="10"/>
        <v>0.5</v>
      </c>
      <c r="J42" s="17"/>
      <c r="K42" s="17"/>
      <c r="L42" s="17"/>
      <c r="M42" s="16"/>
      <c r="N42" s="16">
        <v>1</v>
      </c>
      <c r="O42" s="16">
        <v>0.5</v>
      </c>
      <c r="P42" s="37"/>
      <c r="Q42" s="37"/>
      <c r="R42" s="37"/>
      <c r="S42" s="16"/>
      <c r="T42" s="16"/>
      <c r="U42" s="16"/>
      <c r="V42" s="17"/>
      <c r="W42" s="17"/>
      <c r="X42" s="17"/>
      <c r="Y42" s="16"/>
      <c r="Z42" s="16"/>
      <c r="AA42" s="16"/>
      <c r="AB42" s="17"/>
      <c r="AC42" s="17"/>
      <c r="AD42" s="17"/>
      <c r="AE42" s="16"/>
      <c r="AF42" s="16"/>
      <c r="AG42" s="16"/>
      <c r="AH42" s="17"/>
      <c r="AI42" s="17"/>
      <c r="AJ42" s="17"/>
      <c r="AK42" s="16"/>
      <c r="AL42" s="16"/>
      <c r="AM42" s="16"/>
    </row>
    <row r="43" spans="1:39">
      <c r="A43" s="62">
        <v>17</v>
      </c>
      <c r="B43" s="108" t="s">
        <v>45</v>
      </c>
      <c r="C43" s="85" t="s">
        <v>35</v>
      </c>
      <c r="D43" s="86"/>
      <c r="E43" s="16" t="s">
        <v>36</v>
      </c>
      <c r="F43" s="38">
        <f t="shared" si="11"/>
        <v>39</v>
      </c>
      <c r="G43" s="38">
        <f t="shared" si="8"/>
        <v>13</v>
      </c>
      <c r="H43" s="38">
        <f t="shared" si="9"/>
        <v>13</v>
      </c>
      <c r="I43" s="38">
        <f t="shared" si="10"/>
        <v>13</v>
      </c>
      <c r="J43" s="17"/>
      <c r="K43" s="17"/>
      <c r="L43" s="17"/>
      <c r="M43" s="16"/>
      <c r="N43" s="16"/>
      <c r="O43" s="16"/>
      <c r="P43" s="37">
        <v>13</v>
      </c>
      <c r="Q43" s="37">
        <v>13</v>
      </c>
      <c r="R43" s="37">
        <v>13</v>
      </c>
      <c r="S43" s="16"/>
      <c r="T43" s="16"/>
      <c r="U43" s="16"/>
      <c r="V43" s="17"/>
      <c r="W43" s="17"/>
      <c r="X43" s="17"/>
      <c r="Y43" s="16"/>
      <c r="Z43" s="16"/>
      <c r="AA43" s="16"/>
      <c r="AB43" s="17"/>
      <c r="AC43" s="17"/>
      <c r="AD43" s="17"/>
      <c r="AE43" s="16"/>
      <c r="AF43" s="16"/>
      <c r="AG43" s="16"/>
      <c r="AH43" s="17"/>
      <c r="AI43" s="17"/>
      <c r="AJ43" s="17"/>
      <c r="AK43" s="16"/>
      <c r="AL43" s="16"/>
      <c r="AM43" s="16"/>
    </row>
    <row r="44" spans="1:39">
      <c r="A44" s="63"/>
      <c r="B44" s="108"/>
      <c r="C44" s="87"/>
      <c r="D44" s="88"/>
      <c r="E44" s="16" t="s">
        <v>37</v>
      </c>
      <c r="F44" s="38">
        <f t="shared" si="11"/>
        <v>1.5</v>
      </c>
      <c r="G44" s="38">
        <f t="shared" si="8"/>
        <v>0.5</v>
      </c>
      <c r="H44" s="38">
        <f t="shared" si="9"/>
        <v>0.5</v>
      </c>
      <c r="I44" s="38">
        <f t="shared" si="10"/>
        <v>0.5</v>
      </c>
      <c r="J44" s="17"/>
      <c r="K44" s="17"/>
      <c r="L44" s="17"/>
      <c r="M44" s="16"/>
      <c r="N44" s="16"/>
      <c r="O44" s="16"/>
      <c r="P44" s="37">
        <v>0.5</v>
      </c>
      <c r="Q44" s="37">
        <v>0.5</v>
      </c>
      <c r="R44" s="37">
        <v>0.5</v>
      </c>
      <c r="S44" s="16"/>
      <c r="T44" s="16"/>
      <c r="U44" s="16"/>
      <c r="V44" s="17"/>
      <c r="W44" s="17"/>
      <c r="X44" s="17"/>
      <c r="Y44" s="16"/>
      <c r="Z44" s="16"/>
      <c r="AA44" s="16"/>
      <c r="AB44" s="17"/>
      <c r="AC44" s="17"/>
      <c r="AD44" s="17"/>
      <c r="AE44" s="16"/>
      <c r="AF44" s="16"/>
      <c r="AG44" s="16"/>
      <c r="AH44" s="17"/>
      <c r="AI44" s="17"/>
      <c r="AJ44" s="17"/>
      <c r="AK44" s="16"/>
      <c r="AL44" s="16"/>
      <c r="AM44" s="16"/>
    </row>
    <row r="45" spans="1:39" ht="14.65" customHeight="1">
      <c r="A45" s="62">
        <v>18</v>
      </c>
      <c r="B45" s="107" t="s">
        <v>98</v>
      </c>
      <c r="C45" s="85" t="s">
        <v>35</v>
      </c>
      <c r="D45" s="86"/>
      <c r="E45" s="16" t="s">
        <v>36</v>
      </c>
      <c r="F45" s="38">
        <f t="shared" si="11"/>
        <v>39</v>
      </c>
      <c r="G45" s="38">
        <f t="shared" si="8"/>
        <v>13</v>
      </c>
      <c r="H45" s="38">
        <f t="shared" si="9"/>
        <v>13</v>
      </c>
      <c r="I45" s="38">
        <f t="shared" si="10"/>
        <v>13</v>
      </c>
      <c r="J45" s="17"/>
      <c r="K45" s="17"/>
      <c r="L45" s="17"/>
      <c r="M45" s="16"/>
      <c r="N45" s="16"/>
      <c r="O45" s="16"/>
      <c r="P45" s="37">
        <v>13</v>
      </c>
      <c r="Q45" s="37">
        <v>13</v>
      </c>
      <c r="R45" s="37">
        <v>13</v>
      </c>
      <c r="S45" s="16"/>
      <c r="T45" s="16"/>
      <c r="U45" s="16"/>
      <c r="V45" s="17"/>
      <c r="W45" s="17"/>
      <c r="X45" s="17"/>
      <c r="Y45" s="16"/>
      <c r="Z45" s="16"/>
      <c r="AA45" s="16"/>
      <c r="AB45" s="17"/>
      <c r="AC45" s="17"/>
      <c r="AD45" s="17"/>
      <c r="AE45" s="16"/>
      <c r="AF45" s="16"/>
      <c r="AG45" s="16"/>
      <c r="AH45" s="17"/>
      <c r="AI45" s="17"/>
      <c r="AJ45" s="17"/>
      <c r="AK45" s="16"/>
      <c r="AL45" s="16"/>
      <c r="AM45" s="16"/>
    </row>
    <row r="46" spans="1:39">
      <c r="A46" s="63"/>
      <c r="B46" s="107"/>
      <c r="C46" s="87"/>
      <c r="D46" s="88"/>
      <c r="E46" s="16" t="s">
        <v>37</v>
      </c>
      <c r="F46" s="38">
        <f t="shared" si="11"/>
        <v>1.5</v>
      </c>
      <c r="G46" s="38">
        <f t="shared" si="8"/>
        <v>0.5</v>
      </c>
      <c r="H46" s="38">
        <f t="shared" si="9"/>
        <v>0.5</v>
      </c>
      <c r="I46" s="38">
        <f t="shared" si="10"/>
        <v>0.5</v>
      </c>
      <c r="J46" s="17"/>
      <c r="K46" s="17"/>
      <c r="L46" s="17"/>
      <c r="M46" s="16"/>
      <c r="N46" s="16"/>
      <c r="O46" s="16"/>
      <c r="P46" s="37">
        <v>0.5</v>
      </c>
      <c r="Q46" s="37">
        <v>0.5</v>
      </c>
      <c r="R46" s="37">
        <v>0.5</v>
      </c>
      <c r="S46" s="16"/>
      <c r="T46" s="16"/>
      <c r="U46" s="16"/>
      <c r="V46" s="17"/>
      <c r="W46" s="17"/>
      <c r="X46" s="17"/>
      <c r="Y46" s="16"/>
      <c r="Z46" s="16"/>
      <c r="AA46" s="16"/>
      <c r="AB46" s="17"/>
      <c r="AC46" s="17"/>
      <c r="AD46" s="17"/>
      <c r="AE46" s="16"/>
      <c r="AF46" s="16"/>
      <c r="AG46" s="16"/>
      <c r="AH46" s="17"/>
      <c r="AI46" s="17"/>
      <c r="AJ46" s="17"/>
      <c r="AK46" s="16"/>
      <c r="AL46" s="16"/>
      <c r="AM46" s="16"/>
    </row>
    <row r="47" spans="1:39">
      <c r="A47" s="70">
        <v>19</v>
      </c>
      <c r="B47" s="105" t="s">
        <v>46</v>
      </c>
      <c r="C47" s="85" t="s">
        <v>35</v>
      </c>
      <c r="D47" s="86"/>
      <c r="E47" s="38" t="s">
        <v>36</v>
      </c>
      <c r="F47" s="38">
        <f t="shared" si="11"/>
        <v>26</v>
      </c>
      <c r="G47" s="38">
        <f t="shared" si="8"/>
        <v>0</v>
      </c>
      <c r="H47" s="38">
        <f t="shared" si="9"/>
        <v>13</v>
      </c>
      <c r="I47" s="38">
        <f t="shared" si="10"/>
        <v>13</v>
      </c>
      <c r="J47" s="37"/>
      <c r="K47" s="37">
        <v>13</v>
      </c>
      <c r="L47" s="37">
        <v>13</v>
      </c>
      <c r="M47" s="38"/>
      <c r="N47" s="38"/>
      <c r="O47" s="38"/>
      <c r="P47" s="37"/>
      <c r="Q47" s="37"/>
      <c r="R47" s="37"/>
      <c r="S47" s="38"/>
      <c r="T47" s="38"/>
      <c r="U47" s="38"/>
      <c r="V47" s="37"/>
      <c r="W47" s="37"/>
      <c r="X47" s="37"/>
      <c r="Y47" s="38"/>
      <c r="Z47" s="38"/>
      <c r="AA47" s="38"/>
      <c r="AB47" s="37"/>
      <c r="AC47" s="37"/>
      <c r="AD47" s="37"/>
      <c r="AE47" s="38"/>
      <c r="AF47" s="38"/>
      <c r="AG47" s="38"/>
      <c r="AH47" s="37"/>
      <c r="AI47" s="37"/>
      <c r="AJ47" s="37"/>
      <c r="AK47" s="38"/>
      <c r="AL47" s="38"/>
      <c r="AM47" s="38"/>
    </row>
    <row r="48" spans="1:39">
      <c r="A48" s="70"/>
      <c r="B48" s="106"/>
      <c r="C48" s="87"/>
      <c r="D48" s="88"/>
      <c r="E48" s="38" t="s">
        <v>37</v>
      </c>
      <c r="F48" s="38">
        <f t="shared" si="11"/>
        <v>1</v>
      </c>
      <c r="G48" s="38">
        <f t="shared" si="8"/>
        <v>0</v>
      </c>
      <c r="H48" s="38">
        <f>SUM(K48+N48+Q48+T48+W48+Z48+AC48+AF48+AI48+AL48)</f>
        <v>0.5</v>
      </c>
      <c r="I48" s="38">
        <f t="shared" si="10"/>
        <v>0.5</v>
      </c>
      <c r="J48" s="37"/>
      <c r="K48" s="37">
        <v>0.5</v>
      </c>
      <c r="L48" s="37">
        <v>0.5</v>
      </c>
      <c r="M48" s="38"/>
      <c r="N48" s="38"/>
      <c r="O48" s="38"/>
      <c r="P48" s="37"/>
      <c r="Q48" s="37"/>
      <c r="R48" s="37"/>
      <c r="S48" s="38"/>
      <c r="T48" s="38"/>
      <c r="U48" s="38"/>
      <c r="V48" s="37"/>
      <c r="W48" s="37"/>
      <c r="X48" s="37"/>
      <c r="Y48" s="38"/>
      <c r="Z48" s="38"/>
      <c r="AA48" s="38"/>
      <c r="AB48" s="37"/>
      <c r="AC48" s="37"/>
      <c r="AD48" s="37"/>
      <c r="AE48" s="38"/>
      <c r="AF48" s="38"/>
      <c r="AG48" s="38"/>
      <c r="AH48" s="37"/>
      <c r="AI48" s="37"/>
      <c r="AJ48" s="37"/>
      <c r="AK48" s="38"/>
      <c r="AL48" s="38"/>
      <c r="AM48" s="38"/>
    </row>
    <row r="49" spans="1:39">
      <c r="A49" s="116" t="s">
        <v>47</v>
      </c>
      <c r="B49" s="116"/>
      <c r="C49" s="118">
        <f>SUM(G49+H49)</f>
        <v>416</v>
      </c>
      <c r="D49" s="119"/>
      <c r="E49" s="112" t="s">
        <v>48</v>
      </c>
      <c r="F49" s="109">
        <f>SUM(F11+F13+F15+F17+F19+F21+F23+F25+F27+F29+F31+F33+F35+F37+F39+F41+F43+F45+F47)</f>
        <v>650</v>
      </c>
      <c r="G49" s="109">
        <f>SUM(G11+G13+G15+G17+G19+G21+G23+G25+G27+G29+G31+G31+G33+G35+G37+G39+G41+G43+G45+G47)</f>
        <v>169</v>
      </c>
      <c r="H49" s="109">
        <f t="shared" ref="H49:R49" si="12">SUM(H11+H13+H15+H17+H19+H21+H23+H25+H27+H29+H31+H33+H35+H37+H39+H41+H43+H45+H47)</f>
        <v>247</v>
      </c>
      <c r="I49" s="109">
        <f t="shared" si="12"/>
        <v>234</v>
      </c>
      <c r="J49" s="52">
        <f t="shared" si="12"/>
        <v>52</v>
      </c>
      <c r="K49" s="52">
        <f t="shared" si="12"/>
        <v>65</v>
      </c>
      <c r="L49" s="52">
        <f>SUM(L11+L13+L15+L17+L19+L21+L23+L25+L27+L29+L31+L33+L35+L37+L39+L41+L43+L45+L47)</f>
        <v>65</v>
      </c>
      <c r="M49" s="52">
        <f t="shared" si="12"/>
        <v>78</v>
      </c>
      <c r="N49" s="52">
        <f t="shared" si="12"/>
        <v>104</v>
      </c>
      <c r="O49" s="52">
        <f>SUM(O11+O13+O15+O17+O19+O21+O23+O25+O27+O29+O31+O33+O35+O37+O39+O41+O43+O45+O47)</f>
        <v>91</v>
      </c>
      <c r="P49" s="52">
        <f t="shared" si="12"/>
        <v>26</v>
      </c>
      <c r="Q49" s="52">
        <f t="shared" si="12"/>
        <v>65</v>
      </c>
      <c r="R49" s="51">
        <f t="shared" si="12"/>
        <v>65</v>
      </c>
      <c r="S49" s="51">
        <f t="shared" ref="S49:AM49" si="13">SUM(S11+S13+S15+S17+S19+S21+S23+S25+S27+S29+S33+S35+S37+S39+S41+S43+S45+S47)</f>
        <v>0</v>
      </c>
      <c r="T49" s="51">
        <f t="shared" si="13"/>
        <v>0</v>
      </c>
      <c r="U49" s="51">
        <f t="shared" si="13"/>
        <v>0</v>
      </c>
      <c r="V49" s="51">
        <f t="shared" si="13"/>
        <v>0</v>
      </c>
      <c r="W49" s="51">
        <f t="shared" si="13"/>
        <v>0</v>
      </c>
      <c r="X49" s="51">
        <f t="shared" si="13"/>
        <v>0</v>
      </c>
      <c r="Y49" s="51">
        <f t="shared" si="13"/>
        <v>0</v>
      </c>
      <c r="Z49" s="51">
        <f t="shared" si="13"/>
        <v>0</v>
      </c>
      <c r="AA49" s="51">
        <f t="shared" si="13"/>
        <v>0</v>
      </c>
      <c r="AB49" s="51">
        <f t="shared" si="13"/>
        <v>13</v>
      </c>
      <c r="AC49" s="51">
        <f t="shared" si="13"/>
        <v>13</v>
      </c>
      <c r="AD49" s="51">
        <f t="shared" si="13"/>
        <v>13</v>
      </c>
      <c r="AE49" s="51">
        <f t="shared" si="13"/>
        <v>0</v>
      </c>
      <c r="AF49" s="51">
        <f t="shared" si="13"/>
        <v>0</v>
      </c>
      <c r="AG49" s="51">
        <f t="shared" si="13"/>
        <v>0</v>
      </c>
      <c r="AH49" s="51">
        <f t="shared" si="13"/>
        <v>0</v>
      </c>
      <c r="AI49" s="51">
        <f t="shared" si="13"/>
        <v>0</v>
      </c>
      <c r="AJ49" s="51">
        <f t="shared" si="13"/>
        <v>0</v>
      </c>
      <c r="AK49" s="51">
        <f t="shared" si="13"/>
        <v>0</v>
      </c>
      <c r="AL49" s="51">
        <f t="shared" si="13"/>
        <v>0</v>
      </c>
      <c r="AM49" s="51">
        <f t="shared" si="13"/>
        <v>0</v>
      </c>
    </row>
    <row r="50" spans="1:39">
      <c r="A50" s="116"/>
      <c r="B50" s="116"/>
      <c r="C50" s="120"/>
      <c r="D50" s="121"/>
      <c r="E50" s="112"/>
      <c r="F50" s="110"/>
      <c r="G50" s="110"/>
      <c r="H50" s="110"/>
      <c r="I50" s="110"/>
      <c r="J50" s="111">
        <f>SUM(J49:L49)</f>
        <v>182</v>
      </c>
      <c r="K50" s="111"/>
      <c r="L50" s="111"/>
      <c r="M50" s="112">
        <f>SUM(M49:O49)</f>
        <v>273</v>
      </c>
      <c r="N50" s="112"/>
      <c r="O50" s="112"/>
      <c r="P50" s="111">
        <f>SUM(P49:R49)</f>
        <v>156</v>
      </c>
      <c r="Q50" s="111"/>
      <c r="R50" s="111"/>
      <c r="S50" s="112">
        <f>SUM(S49:U49)</f>
        <v>0</v>
      </c>
      <c r="T50" s="112"/>
      <c r="U50" s="112"/>
      <c r="V50" s="111">
        <f>SUM(V49:X49)</f>
        <v>0</v>
      </c>
      <c r="W50" s="111"/>
      <c r="X50" s="111"/>
      <c r="Y50" s="112">
        <f>SUM(Y49:AA49)</f>
        <v>0</v>
      </c>
      <c r="Z50" s="112"/>
      <c r="AA50" s="112"/>
      <c r="AB50" s="111">
        <f>SUM(AB49:AD49)</f>
        <v>39</v>
      </c>
      <c r="AC50" s="111"/>
      <c r="AD50" s="111"/>
      <c r="AE50" s="112">
        <f>SUM(AE49:AG49)</f>
        <v>0</v>
      </c>
      <c r="AF50" s="112"/>
      <c r="AG50" s="112"/>
      <c r="AH50" s="111">
        <f>SUM(AH49:AJ49)</f>
        <v>0</v>
      </c>
      <c r="AI50" s="111"/>
      <c r="AJ50" s="111"/>
      <c r="AK50" s="112">
        <f>SUM(AK49:AM49)</f>
        <v>0</v>
      </c>
      <c r="AL50" s="112"/>
      <c r="AM50" s="112"/>
    </row>
    <row r="51" spans="1:39">
      <c r="A51" s="116"/>
      <c r="B51" s="116"/>
      <c r="C51" s="120"/>
      <c r="D51" s="121"/>
      <c r="E51" s="112" t="s">
        <v>37</v>
      </c>
      <c r="F51" s="109">
        <f>SUM(F12+F14+F16+F18+F20+F22+F24+F26+F28+F30+F32+F34+F36+F38+F40+F42+F44+F46+F48)</f>
        <v>25</v>
      </c>
      <c r="G51" s="109">
        <f>SUM(G12+G14+G16+G18+G20+G22+G24+G26+G28+G30+G32+G34+G36+G38+G40+G42+G44+G46+G48)</f>
        <v>6.5</v>
      </c>
      <c r="H51" s="109">
        <f>SUM(H12+H14+H16+H18+H20+H22+H24+H26+H28+H30+H32+H34+H36+H38+H40+H42+H44+H46+H48)</f>
        <v>9.5</v>
      </c>
      <c r="I51" s="109">
        <f>SUM(I12+I14+I16+I18+I20+I22+I24+I26+I28+I30+I32+I34+I36+I38+I40+I42+I44+I46+I48)</f>
        <v>9</v>
      </c>
      <c r="J51" s="20">
        <f t="shared" ref="J51" si="14">SUM(J12+J14+J16+J18+J20+J22+J24+J26+J28+J30+J34+J36+J38+J40+J42+J44+J46)</f>
        <v>2</v>
      </c>
      <c r="K51" s="20">
        <f>SUM(K12+K14+K16+K18+K20+K22+K24+K26+K28+K30+K34+K36+K38+K40+K42+K44+K46+K48)</f>
        <v>2.5</v>
      </c>
      <c r="L51" s="20">
        <f>SUM(L12+L14+L16+L18+L20+L22+L24+L26+L28+L30+L34+L36+L38+L40+L42+L44+L46+L48)</f>
        <v>2.5</v>
      </c>
      <c r="M51" s="20">
        <f>SUM(M12+M14+M16+M18+M20+M22+M24+M26+M28+M30+M34+M36+M38+M40+M42+M44+M46+M48)</f>
        <v>3</v>
      </c>
      <c r="N51" s="48">
        <f t="shared" ref="N51:O51" si="15">SUM(N12+N14+N16+N18+N20+N22+N24+N26+N28+N30+N34+N36+N38+N40+N42+N44+N46+N48)</f>
        <v>4</v>
      </c>
      <c r="O51" s="48">
        <f t="shared" si="15"/>
        <v>3.5</v>
      </c>
      <c r="P51" s="39">
        <f>SUM(P12+P14+P16+P18+P20+P22+P24+P26+P28+P30+P32+P34+P36+P38+P40+P42+P44+P46+P48)</f>
        <v>1</v>
      </c>
      <c r="Q51" s="55">
        <f>SUM(Q12+Q14+Q16+Q18+Q20+Q22+Q24+Q26+Q28+Q30+Q32+Q34+Q36+Q38+Q40+Q42+Q44+Q46+Q48)</f>
        <v>2.5</v>
      </c>
      <c r="R51" s="55">
        <f>SUM(R12+R14+R16+R18+R20+R22+R24+R26+R28+R30+R32+R34+R36+R38+R40+R42+R44+R46+R48)</f>
        <v>2.5</v>
      </c>
      <c r="S51" s="48">
        <f t="shared" ref="S51:AM51" si="16">SUM(S12+S14+S16+S18+S20+S22+S24+S26+S28+S30+S34+S36+S38+S40+S42+S44+S46+S48)</f>
        <v>0</v>
      </c>
      <c r="T51" s="48">
        <f t="shared" si="16"/>
        <v>0</v>
      </c>
      <c r="U51" s="48">
        <f t="shared" si="16"/>
        <v>0</v>
      </c>
      <c r="V51" s="48">
        <f t="shared" si="16"/>
        <v>0</v>
      </c>
      <c r="W51" s="48">
        <f t="shared" si="16"/>
        <v>0</v>
      </c>
      <c r="X51" s="48">
        <f t="shared" si="16"/>
        <v>0</v>
      </c>
      <c r="Y51" s="48">
        <f t="shared" si="16"/>
        <v>0</v>
      </c>
      <c r="Z51" s="48">
        <f t="shared" si="16"/>
        <v>0</v>
      </c>
      <c r="AA51" s="48">
        <f t="shared" si="16"/>
        <v>0</v>
      </c>
      <c r="AB51" s="48">
        <f t="shared" si="16"/>
        <v>0.5</v>
      </c>
      <c r="AC51" s="48">
        <f t="shared" si="16"/>
        <v>0.5</v>
      </c>
      <c r="AD51" s="48">
        <f t="shared" si="16"/>
        <v>0.5</v>
      </c>
      <c r="AE51" s="48">
        <f t="shared" si="16"/>
        <v>0</v>
      </c>
      <c r="AF51" s="48">
        <f t="shared" si="16"/>
        <v>0</v>
      </c>
      <c r="AG51" s="48">
        <f t="shared" si="16"/>
        <v>0</v>
      </c>
      <c r="AH51" s="48">
        <f t="shared" si="16"/>
        <v>0</v>
      </c>
      <c r="AI51" s="48">
        <f t="shared" si="16"/>
        <v>0</v>
      </c>
      <c r="AJ51" s="48">
        <f t="shared" si="16"/>
        <v>0</v>
      </c>
      <c r="AK51" s="48">
        <f t="shared" si="16"/>
        <v>0</v>
      </c>
      <c r="AL51" s="48">
        <f t="shared" si="16"/>
        <v>0</v>
      </c>
      <c r="AM51" s="48">
        <f t="shared" si="16"/>
        <v>0</v>
      </c>
    </row>
    <row r="52" spans="1:39">
      <c r="A52" s="117"/>
      <c r="B52" s="117"/>
      <c r="C52" s="122"/>
      <c r="D52" s="123"/>
      <c r="E52" s="110"/>
      <c r="F52" s="110"/>
      <c r="G52" s="110"/>
      <c r="H52" s="110"/>
      <c r="I52" s="110"/>
      <c r="J52" s="111">
        <f>SUM(J51:L51)</f>
        <v>7</v>
      </c>
      <c r="K52" s="111"/>
      <c r="L52" s="111"/>
      <c r="M52" s="112">
        <f>SUM(M51:O51)</f>
        <v>10.5</v>
      </c>
      <c r="N52" s="112"/>
      <c r="O52" s="112"/>
      <c r="P52" s="111">
        <f>SUM(P51:R51)</f>
        <v>6</v>
      </c>
      <c r="Q52" s="111"/>
      <c r="R52" s="111"/>
      <c r="S52" s="112">
        <f>SUM(S51:U51)</f>
        <v>0</v>
      </c>
      <c r="T52" s="112"/>
      <c r="U52" s="112"/>
      <c r="V52" s="111">
        <f>SUM(V51:X51)</f>
        <v>0</v>
      </c>
      <c r="W52" s="111"/>
      <c r="X52" s="111"/>
      <c r="Y52" s="112">
        <f>SUM(Y51:AA51)</f>
        <v>0</v>
      </c>
      <c r="Z52" s="112"/>
      <c r="AA52" s="112"/>
      <c r="AB52" s="111">
        <f>SUM(AB51:AD51)</f>
        <v>1.5</v>
      </c>
      <c r="AC52" s="111"/>
      <c r="AD52" s="111"/>
      <c r="AE52" s="112">
        <f>SUM(AE51:AG51)</f>
        <v>0</v>
      </c>
      <c r="AF52" s="112"/>
      <c r="AG52" s="112"/>
      <c r="AH52" s="111">
        <f>SUM(AH51:AJ51)</f>
        <v>0</v>
      </c>
      <c r="AI52" s="111"/>
      <c r="AJ52" s="111"/>
      <c r="AK52" s="112">
        <f>SUM(AK51:AM51)</f>
        <v>0</v>
      </c>
      <c r="AL52" s="112"/>
      <c r="AM52" s="112"/>
    </row>
    <row r="53" spans="1:39">
      <c r="A53" s="21" t="s">
        <v>49</v>
      </c>
      <c r="B53" s="22" t="s">
        <v>50</v>
      </c>
      <c r="C53" s="113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5"/>
    </row>
    <row r="54" spans="1:39">
      <c r="A54" s="70">
        <v>20</v>
      </c>
      <c r="B54" s="107" t="s">
        <v>51</v>
      </c>
      <c r="C54" s="66" t="s">
        <v>35</v>
      </c>
      <c r="D54" s="67"/>
      <c r="E54" s="16" t="s">
        <v>36</v>
      </c>
      <c r="F54" s="38">
        <f t="shared" ref="F54:F55" si="17">SUM(G54:I54)</f>
        <v>78</v>
      </c>
      <c r="G54" s="38">
        <f t="shared" ref="G54:G55" si="18">SUM(J54+M54+P54+S54+V54+Y54+AB54+AE54+AH54+AK54)</f>
        <v>0</v>
      </c>
      <c r="H54" s="38">
        <f t="shared" ref="H54:H55" si="19">SUM(K54+N54+Q54+T54+W54+Z54+AC54+AF54+AI54+AL54)</f>
        <v>39</v>
      </c>
      <c r="I54" s="38">
        <f t="shared" ref="I54:I55" si="20">SUM(L54+O54+R54+U54+X54+AA54+AD54+AG54+AJ54+AM54)</f>
        <v>39</v>
      </c>
      <c r="J54" s="17"/>
      <c r="K54" s="17">
        <v>39</v>
      </c>
      <c r="L54" s="17">
        <v>39</v>
      </c>
      <c r="M54" s="16"/>
      <c r="N54" s="16"/>
      <c r="O54" s="16"/>
      <c r="P54" s="37"/>
      <c r="Q54" s="37"/>
      <c r="R54" s="37"/>
      <c r="S54" s="16"/>
      <c r="T54" s="16"/>
      <c r="U54" s="16"/>
      <c r="V54" s="17"/>
      <c r="W54" s="17"/>
      <c r="X54" s="17"/>
      <c r="Y54" s="16"/>
      <c r="Z54" s="16"/>
      <c r="AA54" s="16"/>
      <c r="AB54" s="17"/>
      <c r="AC54" s="17"/>
      <c r="AD54" s="17"/>
      <c r="AE54" s="16"/>
      <c r="AF54" s="16"/>
      <c r="AG54" s="16"/>
      <c r="AH54" s="17"/>
      <c r="AI54" s="17"/>
      <c r="AJ54" s="17"/>
      <c r="AK54" s="16"/>
      <c r="AL54" s="16"/>
      <c r="AM54" s="16"/>
    </row>
    <row r="55" spans="1:39">
      <c r="A55" s="70"/>
      <c r="B55" s="107"/>
      <c r="C55" s="68"/>
      <c r="D55" s="69"/>
      <c r="E55" s="16" t="s">
        <v>37</v>
      </c>
      <c r="F55" s="38">
        <f t="shared" si="17"/>
        <v>3</v>
      </c>
      <c r="G55" s="38">
        <f t="shared" si="18"/>
        <v>0</v>
      </c>
      <c r="H55" s="38">
        <f t="shared" si="19"/>
        <v>1.5</v>
      </c>
      <c r="I55" s="38">
        <f t="shared" si="20"/>
        <v>1.5</v>
      </c>
      <c r="J55" s="37"/>
      <c r="K55" s="37">
        <v>1.5</v>
      </c>
      <c r="L55" s="37">
        <v>1.5</v>
      </c>
      <c r="M55" s="16"/>
      <c r="N55" s="16"/>
      <c r="O55" s="16"/>
      <c r="P55" s="37"/>
      <c r="Q55" s="37"/>
      <c r="R55" s="37"/>
      <c r="S55" s="16"/>
      <c r="T55" s="16"/>
      <c r="U55" s="16"/>
      <c r="V55" s="17"/>
      <c r="W55" s="17"/>
      <c r="X55" s="17"/>
      <c r="Y55" s="16"/>
      <c r="Z55" s="16"/>
      <c r="AA55" s="16"/>
      <c r="AB55" s="17"/>
      <c r="AC55" s="17"/>
      <c r="AD55" s="17"/>
      <c r="AE55" s="16"/>
      <c r="AF55" s="16"/>
      <c r="AG55" s="16"/>
      <c r="AH55" s="17"/>
      <c r="AI55" s="17"/>
      <c r="AJ55" s="17"/>
      <c r="AK55" s="16"/>
      <c r="AL55" s="16"/>
      <c r="AM55" s="16"/>
    </row>
    <row r="56" spans="1:39">
      <c r="A56" s="70">
        <v>21</v>
      </c>
      <c r="B56" s="107" t="s">
        <v>58</v>
      </c>
      <c r="C56" s="66" t="s">
        <v>35</v>
      </c>
      <c r="D56" s="67"/>
      <c r="E56" s="16" t="s">
        <v>36</v>
      </c>
      <c r="F56" s="38">
        <f t="shared" ref="F56:F83" si="21">SUM(G56:I56)</f>
        <v>60</v>
      </c>
      <c r="G56" s="38">
        <f t="shared" ref="G56:G83" si="22">SUM(J56+M56+P56+S56+V56+Y56+AB56+AE56+AH56+AK56)</f>
        <v>0</v>
      </c>
      <c r="H56" s="38">
        <f t="shared" ref="H56:H83" si="23">SUM(K56+N56+Q56+T56+W56+Z56+AC56+AF56+AI56+AL56)</f>
        <v>60</v>
      </c>
      <c r="I56" s="38">
        <f t="shared" ref="I56:I83" si="24">SUM(L56+O56+R56+U56+X56+AA56+AD56+AG56+AJ56+AM56)</f>
        <v>0</v>
      </c>
      <c r="J56" s="37"/>
      <c r="K56" s="37">
        <v>30</v>
      </c>
      <c r="L56" s="37"/>
      <c r="M56" s="16"/>
      <c r="N56" s="16">
        <v>30</v>
      </c>
      <c r="O56" s="16"/>
      <c r="P56" s="37"/>
      <c r="Q56" s="37"/>
      <c r="R56" s="37"/>
      <c r="S56" s="16"/>
      <c r="T56" s="16"/>
      <c r="U56" s="16"/>
      <c r="V56" s="17"/>
      <c r="W56" s="17"/>
      <c r="X56" s="17"/>
      <c r="Y56" s="16"/>
      <c r="Z56" s="16"/>
      <c r="AA56" s="18"/>
      <c r="AB56" s="17"/>
      <c r="AC56" s="17"/>
      <c r="AD56" s="17"/>
      <c r="AE56" s="16"/>
      <c r="AF56" s="16"/>
      <c r="AG56" s="16"/>
      <c r="AH56" s="17"/>
      <c r="AI56" s="17"/>
      <c r="AJ56" s="17"/>
      <c r="AK56" s="16"/>
      <c r="AL56" s="16"/>
      <c r="AM56" s="18"/>
    </row>
    <row r="57" spans="1:39">
      <c r="A57" s="70"/>
      <c r="B57" s="107"/>
      <c r="C57" s="68"/>
      <c r="D57" s="69"/>
      <c r="E57" s="16" t="s">
        <v>37</v>
      </c>
      <c r="F57" s="38">
        <f t="shared" si="21"/>
        <v>0</v>
      </c>
      <c r="G57" s="38">
        <f t="shared" si="22"/>
        <v>0</v>
      </c>
      <c r="H57" s="38">
        <f t="shared" si="23"/>
        <v>0</v>
      </c>
      <c r="I57" s="38">
        <f t="shared" si="24"/>
        <v>0</v>
      </c>
      <c r="J57" s="37"/>
      <c r="K57" s="46"/>
      <c r="L57" s="37"/>
      <c r="M57" s="16"/>
      <c r="N57" s="47"/>
      <c r="O57" s="16"/>
      <c r="P57" s="37"/>
      <c r="Q57" s="37"/>
      <c r="R57" s="37"/>
      <c r="S57" s="16"/>
      <c r="T57" s="16"/>
      <c r="U57" s="16"/>
      <c r="V57" s="17"/>
      <c r="W57" s="17"/>
      <c r="X57" s="17"/>
      <c r="Y57" s="16"/>
      <c r="Z57" s="16"/>
      <c r="AA57" s="16"/>
      <c r="AB57" s="17"/>
      <c r="AC57" s="17"/>
      <c r="AD57" s="17"/>
      <c r="AE57" s="16"/>
      <c r="AF57" s="16"/>
      <c r="AG57" s="16"/>
      <c r="AH57" s="17"/>
      <c r="AI57" s="17"/>
      <c r="AJ57" s="17"/>
      <c r="AK57" s="16"/>
      <c r="AL57" s="16"/>
      <c r="AM57" s="16"/>
    </row>
    <row r="58" spans="1:39">
      <c r="A58" s="70">
        <v>22</v>
      </c>
      <c r="B58" s="107" t="s">
        <v>104</v>
      </c>
      <c r="C58" s="66" t="s">
        <v>35</v>
      </c>
      <c r="D58" s="67"/>
      <c r="E58" s="16" t="s">
        <v>36</v>
      </c>
      <c r="F58" s="38">
        <f t="shared" si="21"/>
        <v>39</v>
      </c>
      <c r="G58" s="38">
        <f t="shared" si="22"/>
        <v>13</v>
      </c>
      <c r="H58" s="38">
        <f t="shared" si="23"/>
        <v>13</v>
      </c>
      <c r="I58" s="38">
        <f t="shared" si="24"/>
        <v>13</v>
      </c>
      <c r="J58" s="37">
        <v>13</v>
      </c>
      <c r="K58" s="37">
        <v>13</v>
      </c>
      <c r="L58" s="37">
        <v>13</v>
      </c>
      <c r="M58" s="16"/>
      <c r="N58" s="16"/>
      <c r="O58" s="16"/>
      <c r="P58" s="37"/>
      <c r="Q58" s="37"/>
      <c r="R58" s="37"/>
      <c r="S58" s="16"/>
      <c r="T58" s="16"/>
      <c r="U58" s="16"/>
      <c r="V58" s="17"/>
      <c r="W58" s="17"/>
      <c r="X58" s="17"/>
      <c r="Y58" s="16"/>
      <c r="Z58" s="16"/>
      <c r="AA58" s="18"/>
      <c r="AB58" s="17"/>
      <c r="AC58" s="17"/>
      <c r="AD58" s="17"/>
      <c r="AE58" s="16"/>
      <c r="AF58" s="16"/>
      <c r="AG58" s="16"/>
      <c r="AH58" s="17"/>
      <c r="AI58" s="17"/>
      <c r="AJ58" s="17"/>
      <c r="AK58" s="16"/>
      <c r="AL58" s="16"/>
      <c r="AM58" s="18"/>
    </row>
    <row r="59" spans="1:39" ht="25.9" customHeight="1">
      <c r="A59" s="70"/>
      <c r="B59" s="107"/>
      <c r="C59" s="68"/>
      <c r="D59" s="69"/>
      <c r="E59" s="16" t="s">
        <v>37</v>
      </c>
      <c r="F59" s="38">
        <f t="shared" si="21"/>
        <v>1.5</v>
      </c>
      <c r="G59" s="38">
        <f t="shared" si="22"/>
        <v>0.5</v>
      </c>
      <c r="H59" s="38">
        <f t="shared" si="23"/>
        <v>0.5</v>
      </c>
      <c r="I59" s="38">
        <f t="shared" si="24"/>
        <v>0.5</v>
      </c>
      <c r="J59" s="37">
        <v>0.5</v>
      </c>
      <c r="K59" s="37">
        <v>0.5</v>
      </c>
      <c r="L59" s="37">
        <v>0.5</v>
      </c>
      <c r="M59" s="16"/>
      <c r="N59" s="16"/>
      <c r="O59" s="16"/>
      <c r="P59" s="37"/>
      <c r="Q59" s="37"/>
      <c r="R59" s="37"/>
      <c r="S59" s="16"/>
      <c r="T59" s="16"/>
      <c r="U59" s="16"/>
      <c r="V59" s="17"/>
      <c r="W59" s="17"/>
      <c r="X59" s="17"/>
      <c r="Y59" s="16"/>
      <c r="Z59" s="16"/>
      <c r="AA59" s="16"/>
      <c r="AB59" s="17"/>
      <c r="AC59" s="17"/>
      <c r="AD59" s="17"/>
      <c r="AE59" s="16"/>
      <c r="AF59" s="16"/>
      <c r="AG59" s="16"/>
      <c r="AH59" s="17"/>
      <c r="AI59" s="17"/>
      <c r="AJ59" s="17"/>
      <c r="AK59" s="16"/>
      <c r="AL59" s="16"/>
      <c r="AM59" s="16"/>
    </row>
    <row r="60" spans="1:39">
      <c r="A60" s="70">
        <v>23</v>
      </c>
      <c r="B60" s="125" t="s">
        <v>105</v>
      </c>
      <c r="C60" s="66" t="s">
        <v>35</v>
      </c>
      <c r="D60" s="67"/>
      <c r="E60" s="16" t="s">
        <v>36</v>
      </c>
      <c r="F60" s="38">
        <f t="shared" si="21"/>
        <v>26</v>
      </c>
      <c r="G60" s="38">
        <f t="shared" si="22"/>
        <v>13</v>
      </c>
      <c r="H60" s="38">
        <f t="shared" si="23"/>
        <v>0</v>
      </c>
      <c r="I60" s="38">
        <f t="shared" si="24"/>
        <v>13</v>
      </c>
      <c r="J60" s="37">
        <v>13</v>
      </c>
      <c r="K60" s="37"/>
      <c r="L60" s="37">
        <v>13</v>
      </c>
      <c r="M60" s="16"/>
      <c r="N60" s="16"/>
      <c r="O60" s="16"/>
      <c r="P60" s="37"/>
      <c r="Q60" s="37"/>
      <c r="R60" s="37"/>
      <c r="S60" s="16"/>
      <c r="T60" s="16"/>
      <c r="U60" s="16"/>
      <c r="V60" s="17"/>
      <c r="W60" s="17"/>
      <c r="X60" s="17"/>
      <c r="Y60" s="16"/>
      <c r="Z60" s="16"/>
      <c r="AA60" s="23"/>
      <c r="AB60" s="24"/>
      <c r="AC60" s="24"/>
      <c r="AD60" s="24"/>
      <c r="AE60" s="25"/>
      <c r="AF60" s="25"/>
      <c r="AG60" s="25"/>
      <c r="AH60" s="24"/>
      <c r="AI60" s="24"/>
      <c r="AJ60" s="24"/>
      <c r="AK60" s="25"/>
      <c r="AL60" s="25"/>
      <c r="AM60" s="25"/>
    </row>
    <row r="61" spans="1:39">
      <c r="A61" s="70"/>
      <c r="B61" s="125"/>
      <c r="C61" s="68"/>
      <c r="D61" s="69"/>
      <c r="E61" s="16" t="s">
        <v>37</v>
      </c>
      <c r="F61" s="38">
        <f t="shared" si="21"/>
        <v>1</v>
      </c>
      <c r="G61" s="38">
        <f t="shared" si="22"/>
        <v>0.5</v>
      </c>
      <c r="H61" s="38">
        <f t="shared" si="23"/>
        <v>0</v>
      </c>
      <c r="I61" s="38">
        <f t="shared" si="24"/>
        <v>0.5</v>
      </c>
      <c r="J61" s="37">
        <v>0.5</v>
      </c>
      <c r="K61" s="37"/>
      <c r="L61" s="37">
        <v>0.5</v>
      </c>
      <c r="M61" s="16"/>
      <c r="N61" s="16"/>
      <c r="O61" s="16"/>
      <c r="P61" s="37"/>
      <c r="Q61" s="37"/>
      <c r="R61" s="37"/>
      <c r="S61" s="16"/>
      <c r="T61" s="16"/>
      <c r="U61" s="16"/>
      <c r="V61" s="17"/>
      <c r="W61" s="17"/>
      <c r="X61" s="17"/>
      <c r="Y61" s="16"/>
      <c r="Z61" s="16"/>
      <c r="AA61" s="27"/>
      <c r="AB61" s="24"/>
      <c r="AC61" s="24"/>
      <c r="AD61" s="24"/>
      <c r="AE61" s="25"/>
      <c r="AF61" s="25"/>
      <c r="AG61" s="25"/>
      <c r="AH61" s="24"/>
      <c r="AI61" s="24"/>
      <c r="AJ61" s="24"/>
      <c r="AK61" s="25"/>
      <c r="AL61" s="25"/>
      <c r="AM61" s="25"/>
    </row>
    <row r="62" spans="1:39" ht="13.15" customHeight="1">
      <c r="A62" s="70">
        <v>24</v>
      </c>
      <c r="B62" s="124" t="s">
        <v>52</v>
      </c>
      <c r="C62" s="66" t="s">
        <v>35</v>
      </c>
      <c r="D62" s="67"/>
      <c r="E62" s="16" t="s">
        <v>36</v>
      </c>
      <c r="F62" s="38">
        <f t="shared" si="21"/>
        <v>26</v>
      </c>
      <c r="G62" s="38">
        <f t="shared" si="22"/>
        <v>13</v>
      </c>
      <c r="H62" s="38">
        <f t="shared" si="23"/>
        <v>0</v>
      </c>
      <c r="I62" s="38">
        <f t="shared" si="24"/>
        <v>13</v>
      </c>
      <c r="J62" s="37">
        <v>13</v>
      </c>
      <c r="K62" s="37"/>
      <c r="L62" s="37">
        <v>13</v>
      </c>
      <c r="M62" s="16"/>
      <c r="N62" s="16"/>
      <c r="O62" s="16"/>
      <c r="P62" s="37"/>
      <c r="Q62" s="37"/>
      <c r="R62" s="37"/>
      <c r="S62" s="16"/>
      <c r="T62" s="16"/>
      <c r="U62" s="16"/>
      <c r="V62" s="17"/>
      <c r="W62" s="17"/>
      <c r="X62" s="17"/>
      <c r="Y62" s="16"/>
      <c r="Z62" s="16"/>
      <c r="AA62" s="23"/>
      <c r="AB62" s="24"/>
      <c r="AC62" s="24"/>
      <c r="AD62" s="24"/>
      <c r="AE62" s="25"/>
      <c r="AF62" s="25"/>
      <c r="AG62" s="25"/>
      <c r="AH62" s="24"/>
      <c r="AI62" s="24"/>
      <c r="AJ62" s="24"/>
      <c r="AK62" s="25"/>
      <c r="AL62" s="25"/>
      <c r="AM62" s="25"/>
    </row>
    <row r="63" spans="1:39">
      <c r="A63" s="70"/>
      <c r="B63" s="124"/>
      <c r="C63" s="68"/>
      <c r="D63" s="69"/>
      <c r="E63" s="16" t="s">
        <v>37</v>
      </c>
      <c r="F63" s="38">
        <f t="shared" si="21"/>
        <v>1</v>
      </c>
      <c r="G63" s="38">
        <f t="shared" si="22"/>
        <v>0.5</v>
      </c>
      <c r="H63" s="38">
        <f t="shared" si="23"/>
        <v>0</v>
      </c>
      <c r="I63" s="38">
        <f t="shared" si="24"/>
        <v>0.5</v>
      </c>
      <c r="J63" s="37">
        <v>0.5</v>
      </c>
      <c r="K63" s="37"/>
      <c r="L63" s="37">
        <v>0.5</v>
      </c>
      <c r="M63" s="16"/>
      <c r="N63" s="16"/>
      <c r="O63" s="16"/>
      <c r="P63" s="37"/>
      <c r="Q63" s="37"/>
      <c r="R63" s="37"/>
      <c r="S63" s="16"/>
      <c r="T63" s="16"/>
      <c r="U63" s="16"/>
      <c r="V63" s="17"/>
      <c r="W63" s="17"/>
      <c r="X63" s="17"/>
      <c r="Y63" s="16"/>
      <c r="Z63" s="16"/>
      <c r="AA63" s="27"/>
      <c r="AB63" s="24"/>
      <c r="AC63" s="24"/>
      <c r="AD63" s="24"/>
      <c r="AE63" s="25"/>
      <c r="AF63" s="25"/>
      <c r="AG63" s="25"/>
      <c r="AH63" s="24"/>
      <c r="AI63" s="24"/>
      <c r="AJ63" s="24"/>
      <c r="AK63" s="25"/>
      <c r="AL63" s="25"/>
      <c r="AM63" s="25"/>
    </row>
    <row r="64" spans="1:39">
      <c r="A64" s="70">
        <v>25</v>
      </c>
      <c r="B64" s="124" t="s">
        <v>177</v>
      </c>
      <c r="C64" s="66" t="s">
        <v>35</v>
      </c>
      <c r="D64" s="67"/>
      <c r="E64" s="16" t="s">
        <v>36</v>
      </c>
      <c r="F64" s="38">
        <f t="shared" si="21"/>
        <v>26</v>
      </c>
      <c r="G64" s="38">
        <f t="shared" si="22"/>
        <v>0</v>
      </c>
      <c r="H64" s="38">
        <f t="shared" si="23"/>
        <v>13</v>
      </c>
      <c r="I64" s="38">
        <f t="shared" si="24"/>
        <v>13</v>
      </c>
      <c r="J64" s="37"/>
      <c r="K64" s="37">
        <v>13</v>
      </c>
      <c r="L64" s="37">
        <v>13</v>
      </c>
      <c r="M64" s="16"/>
      <c r="N64" s="16"/>
      <c r="O64" s="16"/>
      <c r="P64" s="37"/>
      <c r="Q64" s="37"/>
      <c r="R64" s="37"/>
      <c r="S64" s="16"/>
      <c r="T64" s="16"/>
      <c r="U64" s="16"/>
      <c r="V64" s="17"/>
      <c r="W64" s="17"/>
      <c r="X64" s="17"/>
      <c r="Y64" s="16"/>
      <c r="Z64" s="16"/>
      <c r="AA64" s="23"/>
      <c r="AB64" s="24"/>
      <c r="AC64" s="24"/>
      <c r="AD64" s="24"/>
      <c r="AE64" s="25"/>
      <c r="AF64" s="25"/>
      <c r="AG64" s="25"/>
      <c r="AH64" s="24"/>
      <c r="AI64" s="24"/>
      <c r="AJ64" s="24"/>
      <c r="AK64" s="25"/>
      <c r="AL64" s="25"/>
      <c r="AM64" s="25"/>
    </row>
    <row r="65" spans="1:39">
      <c r="A65" s="70"/>
      <c r="B65" s="124"/>
      <c r="C65" s="68"/>
      <c r="D65" s="69"/>
      <c r="E65" s="16" t="s">
        <v>37</v>
      </c>
      <c r="F65" s="38">
        <f t="shared" si="21"/>
        <v>1</v>
      </c>
      <c r="G65" s="38">
        <f t="shared" si="22"/>
        <v>0</v>
      </c>
      <c r="H65" s="38">
        <f t="shared" si="23"/>
        <v>0.5</v>
      </c>
      <c r="I65" s="38">
        <f t="shared" si="24"/>
        <v>0.5</v>
      </c>
      <c r="J65" s="37"/>
      <c r="K65" s="37">
        <v>0.5</v>
      </c>
      <c r="L65" s="37">
        <v>0.5</v>
      </c>
      <c r="M65" s="16"/>
      <c r="N65" s="16"/>
      <c r="O65" s="16"/>
      <c r="P65" s="37"/>
      <c r="Q65" s="37"/>
      <c r="R65" s="37"/>
      <c r="S65" s="16"/>
      <c r="T65" s="16"/>
      <c r="U65" s="16"/>
      <c r="V65" s="17"/>
      <c r="W65" s="17"/>
      <c r="X65" s="17"/>
      <c r="Y65" s="16"/>
      <c r="Z65" s="16"/>
      <c r="AA65" s="27"/>
      <c r="AB65" s="24"/>
      <c r="AC65" s="24"/>
      <c r="AD65" s="24"/>
      <c r="AE65" s="25"/>
      <c r="AF65" s="25"/>
      <c r="AG65" s="25"/>
      <c r="AH65" s="24"/>
      <c r="AI65" s="24"/>
      <c r="AJ65" s="24"/>
      <c r="AK65" s="25"/>
      <c r="AL65" s="25"/>
      <c r="AM65" s="25"/>
    </row>
    <row r="66" spans="1:39">
      <c r="A66" s="70">
        <v>26</v>
      </c>
      <c r="B66" s="124" t="s">
        <v>106</v>
      </c>
      <c r="C66" s="66" t="s">
        <v>35</v>
      </c>
      <c r="D66" s="67"/>
      <c r="E66" s="16" t="s">
        <v>36</v>
      </c>
      <c r="F66" s="38">
        <f t="shared" si="21"/>
        <v>39</v>
      </c>
      <c r="G66" s="38">
        <f t="shared" si="22"/>
        <v>13</v>
      </c>
      <c r="H66" s="38">
        <f t="shared" si="23"/>
        <v>13</v>
      </c>
      <c r="I66" s="38">
        <f t="shared" si="24"/>
        <v>13</v>
      </c>
      <c r="J66" s="37"/>
      <c r="K66" s="37"/>
      <c r="L66" s="37"/>
      <c r="M66" s="16">
        <v>13</v>
      </c>
      <c r="N66" s="16">
        <v>13</v>
      </c>
      <c r="O66" s="16">
        <v>13</v>
      </c>
      <c r="P66" s="37"/>
      <c r="Q66" s="37"/>
      <c r="R66" s="37"/>
      <c r="S66" s="16"/>
      <c r="T66" s="16"/>
      <c r="U66" s="16"/>
      <c r="V66" s="17"/>
      <c r="W66" s="17"/>
      <c r="X66" s="17"/>
      <c r="Y66" s="16"/>
      <c r="Z66" s="16"/>
      <c r="AA66" s="23"/>
      <c r="AB66" s="24"/>
      <c r="AC66" s="24"/>
      <c r="AD66" s="24"/>
      <c r="AE66" s="25"/>
      <c r="AF66" s="25"/>
      <c r="AG66" s="25"/>
      <c r="AH66" s="24"/>
      <c r="AI66" s="24"/>
      <c r="AJ66" s="24"/>
      <c r="AK66" s="25"/>
      <c r="AL66" s="25"/>
      <c r="AM66" s="25"/>
    </row>
    <row r="67" spans="1:39">
      <c r="A67" s="70"/>
      <c r="B67" s="124"/>
      <c r="C67" s="68"/>
      <c r="D67" s="69"/>
      <c r="E67" s="16" t="s">
        <v>37</v>
      </c>
      <c r="F67" s="38">
        <f t="shared" si="21"/>
        <v>1.5</v>
      </c>
      <c r="G67" s="38">
        <f t="shared" si="22"/>
        <v>0.5</v>
      </c>
      <c r="H67" s="38">
        <f t="shared" si="23"/>
        <v>0.5</v>
      </c>
      <c r="I67" s="38">
        <f t="shared" si="24"/>
        <v>0.5</v>
      </c>
      <c r="J67" s="37"/>
      <c r="K67" s="37"/>
      <c r="L67" s="37"/>
      <c r="M67" s="16">
        <v>0.5</v>
      </c>
      <c r="N67" s="16">
        <v>0.5</v>
      </c>
      <c r="O67" s="16">
        <v>0.5</v>
      </c>
      <c r="P67" s="37"/>
      <c r="Q67" s="37"/>
      <c r="R67" s="37"/>
      <c r="S67" s="16"/>
      <c r="T67" s="16"/>
      <c r="U67" s="16"/>
      <c r="V67" s="17"/>
      <c r="W67" s="17"/>
      <c r="X67" s="17"/>
      <c r="Y67" s="16"/>
      <c r="Z67" s="16"/>
      <c r="AA67" s="27"/>
      <c r="AB67" s="24"/>
      <c r="AC67" s="24"/>
      <c r="AD67" s="24"/>
      <c r="AE67" s="25"/>
      <c r="AF67" s="25"/>
      <c r="AG67" s="25"/>
      <c r="AH67" s="24"/>
      <c r="AI67" s="24"/>
      <c r="AJ67" s="24"/>
      <c r="AK67" s="25"/>
      <c r="AL67" s="25"/>
      <c r="AM67" s="25"/>
    </row>
    <row r="68" spans="1:39">
      <c r="A68" s="70">
        <v>27</v>
      </c>
      <c r="B68" s="124" t="s">
        <v>107</v>
      </c>
      <c r="C68" s="66" t="s">
        <v>35</v>
      </c>
      <c r="D68" s="67"/>
      <c r="E68" s="16" t="s">
        <v>36</v>
      </c>
      <c r="F68" s="38">
        <f t="shared" si="21"/>
        <v>52</v>
      </c>
      <c r="G68" s="38">
        <f t="shared" si="22"/>
        <v>26</v>
      </c>
      <c r="H68" s="38">
        <f t="shared" si="23"/>
        <v>0</v>
      </c>
      <c r="I68" s="38">
        <f t="shared" si="24"/>
        <v>26</v>
      </c>
      <c r="J68" s="37">
        <v>26</v>
      </c>
      <c r="K68" s="37"/>
      <c r="L68" s="37">
        <v>26</v>
      </c>
      <c r="M68" s="16"/>
      <c r="N68" s="16"/>
      <c r="O68" s="16"/>
      <c r="P68" s="37"/>
      <c r="Q68" s="37"/>
      <c r="R68" s="37"/>
      <c r="S68" s="16"/>
      <c r="T68" s="16"/>
      <c r="U68" s="16"/>
      <c r="V68" s="17"/>
      <c r="W68" s="17"/>
      <c r="X68" s="17"/>
      <c r="Y68" s="16"/>
      <c r="Z68" s="16"/>
      <c r="AA68" s="23"/>
      <c r="AB68" s="24"/>
      <c r="AC68" s="24"/>
      <c r="AD68" s="24"/>
      <c r="AE68" s="25"/>
      <c r="AF68" s="25"/>
      <c r="AG68" s="25"/>
      <c r="AH68" s="24"/>
      <c r="AI68" s="24"/>
      <c r="AJ68" s="24"/>
      <c r="AK68" s="25"/>
      <c r="AL68" s="25"/>
      <c r="AM68" s="25"/>
    </row>
    <row r="69" spans="1:39">
      <c r="A69" s="70"/>
      <c r="B69" s="124"/>
      <c r="C69" s="68"/>
      <c r="D69" s="69"/>
      <c r="E69" s="16" t="s">
        <v>37</v>
      </c>
      <c r="F69" s="38">
        <f t="shared" si="21"/>
        <v>2</v>
      </c>
      <c r="G69" s="38">
        <f t="shared" si="22"/>
        <v>1</v>
      </c>
      <c r="H69" s="38">
        <f t="shared" si="23"/>
        <v>0</v>
      </c>
      <c r="I69" s="38">
        <f t="shared" si="24"/>
        <v>1</v>
      </c>
      <c r="J69" s="37">
        <v>1</v>
      </c>
      <c r="K69" s="37"/>
      <c r="L69" s="37">
        <v>1</v>
      </c>
      <c r="M69" s="16"/>
      <c r="N69" s="16"/>
      <c r="O69" s="16"/>
      <c r="P69" s="37"/>
      <c r="Q69" s="37"/>
      <c r="R69" s="37"/>
      <c r="S69" s="16"/>
      <c r="T69" s="16"/>
      <c r="U69" s="16"/>
      <c r="V69" s="17"/>
      <c r="W69" s="17"/>
      <c r="X69" s="17"/>
      <c r="Y69" s="16"/>
      <c r="Z69" s="16"/>
      <c r="AA69" s="27"/>
      <c r="AB69" s="24"/>
      <c r="AC69" s="24"/>
      <c r="AD69" s="24"/>
      <c r="AE69" s="25"/>
      <c r="AF69" s="25"/>
      <c r="AG69" s="25"/>
      <c r="AH69" s="24"/>
      <c r="AI69" s="24"/>
      <c r="AJ69" s="24"/>
      <c r="AK69" s="25"/>
      <c r="AL69" s="25"/>
      <c r="AM69" s="25"/>
    </row>
    <row r="70" spans="1:39">
      <c r="A70" s="70">
        <v>28</v>
      </c>
      <c r="B70" s="124" t="s">
        <v>53</v>
      </c>
      <c r="C70" s="66" t="s">
        <v>35</v>
      </c>
      <c r="D70" s="67"/>
      <c r="E70" s="16" t="s">
        <v>36</v>
      </c>
      <c r="F70" s="38">
        <f t="shared" si="21"/>
        <v>26</v>
      </c>
      <c r="G70" s="38">
        <f t="shared" si="22"/>
        <v>13</v>
      </c>
      <c r="H70" s="38">
        <f t="shared" si="23"/>
        <v>0</v>
      </c>
      <c r="I70" s="38">
        <f t="shared" si="24"/>
        <v>13</v>
      </c>
      <c r="J70" s="37">
        <v>13</v>
      </c>
      <c r="K70" s="37"/>
      <c r="L70" s="37">
        <v>13</v>
      </c>
      <c r="M70" s="16"/>
      <c r="N70" s="16"/>
      <c r="O70" s="16"/>
      <c r="P70" s="37"/>
      <c r="Q70" s="37"/>
      <c r="R70" s="37"/>
      <c r="S70" s="16"/>
      <c r="T70" s="16"/>
      <c r="U70" s="16"/>
      <c r="V70" s="17"/>
      <c r="W70" s="17"/>
      <c r="X70" s="17"/>
      <c r="Y70" s="16"/>
      <c r="Z70" s="16"/>
      <c r="AA70" s="23"/>
      <c r="AB70" s="24"/>
      <c r="AC70" s="24"/>
      <c r="AD70" s="24"/>
      <c r="AE70" s="25"/>
      <c r="AF70" s="25"/>
      <c r="AG70" s="25"/>
      <c r="AH70" s="24"/>
      <c r="AI70" s="24"/>
      <c r="AJ70" s="24"/>
      <c r="AK70" s="25"/>
      <c r="AL70" s="25"/>
      <c r="AM70" s="25"/>
    </row>
    <row r="71" spans="1:39">
      <c r="A71" s="70"/>
      <c r="B71" s="127"/>
      <c r="C71" s="68"/>
      <c r="D71" s="69"/>
      <c r="E71" s="16" t="s">
        <v>37</v>
      </c>
      <c r="F71" s="38">
        <f t="shared" si="21"/>
        <v>1</v>
      </c>
      <c r="G71" s="38">
        <f t="shared" si="22"/>
        <v>0.5</v>
      </c>
      <c r="H71" s="38">
        <f t="shared" si="23"/>
        <v>0</v>
      </c>
      <c r="I71" s="38">
        <f t="shared" si="24"/>
        <v>0.5</v>
      </c>
      <c r="J71" s="37">
        <v>0.5</v>
      </c>
      <c r="K71" s="37"/>
      <c r="L71" s="37">
        <v>0.5</v>
      </c>
      <c r="M71" s="16"/>
      <c r="N71" s="16"/>
      <c r="O71" s="16"/>
      <c r="P71" s="37"/>
      <c r="Q71" s="37"/>
      <c r="R71" s="37"/>
      <c r="S71" s="16"/>
      <c r="T71" s="16"/>
      <c r="U71" s="16"/>
      <c r="V71" s="17"/>
      <c r="W71" s="17"/>
      <c r="X71" s="17"/>
      <c r="Y71" s="16"/>
      <c r="Z71" s="16"/>
      <c r="AA71" s="27"/>
      <c r="AB71" s="24"/>
      <c r="AC71" s="24"/>
      <c r="AD71" s="24"/>
      <c r="AE71" s="25"/>
      <c r="AF71" s="25"/>
      <c r="AG71" s="25"/>
      <c r="AH71" s="24"/>
      <c r="AI71" s="24"/>
      <c r="AJ71" s="24"/>
      <c r="AK71" s="25"/>
      <c r="AL71" s="25"/>
      <c r="AM71" s="25"/>
    </row>
    <row r="72" spans="1:39">
      <c r="A72" s="70">
        <v>29</v>
      </c>
      <c r="B72" s="124" t="s">
        <v>130</v>
      </c>
      <c r="C72" s="66" t="s">
        <v>35</v>
      </c>
      <c r="D72" s="67"/>
      <c r="E72" s="16" t="s">
        <v>36</v>
      </c>
      <c r="F72" s="38">
        <f t="shared" si="21"/>
        <v>26</v>
      </c>
      <c r="G72" s="38">
        <f t="shared" si="22"/>
        <v>13</v>
      </c>
      <c r="H72" s="38">
        <f t="shared" si="23"/>
        <v>0</v>
      </c>
      <c r="I72" s="38">
        <f t="shared" si="24"/>
        <v>13</v>
      </c>
      <c r="J72" s="37"/>
      <c r="K72" s="37"/>
      <c r="L72" s="37"/>
      <c r="M72" s="16">
        <v>13</v>
      </c>
      <c r="N72" s="16"/>
      <c r="O72" s="16">
        <v>13</v>
      </c>
      <c r="P72" s="37"/>
      <c r="Q72" s="37"/>
      <c r="R72" s="37"/>
      <c r="S72" s="16"/>
      <c r="T72" s="16"/>
      <c r="U72" s="16"/>
      <c r="V72" s="17"/>
      <c r="W72" s="17"/>
      <c r="X72" s="17"/>
      <c r="Y72" s="16"/>
      <c r="Z72" s="16"/>
      <c r="AA72" s="23"/>
      <c r="AB72" s="24"/>
      <c r="AC72" s="24"/>
      <c r="AD72" s="24"/>
      <c r="AE72" s="25"/>
      <c r="AF72" s="25"/>
      <c r="AG72" s="25"/>
      <c r="AH72" s="24"/>
      <c r="AI72" s="24"/>
      <c r="AJ72" s="24"/>
      <c r="AK72" s="25"/>
      <c r="AL72" s="25"/>
      <c r="AM72" s="25"/>
    </row>
    <row r="73" spans="1:39">
      <c r="A73" s="70"/>
      <c r="B73" s="124"/>
      <c r="C73" s="68"/>
      <c r="D73" s="69"/>
      <c r="E73" s="16" t="s">
        <v>37</v>
      </c>
      <c r="F73" s="38">
        <f t="shared" si="21"/>
        <v>1</v>
      </c>
      <c r="G73" s="38">
        <f t="shared" si="22"/>
        <v>0.5</v>
      </c>
      <c r="H73" s="38">
        <f t="shared" si="23"/>
        <v>0</v>
      </c>
      <c r="I73" s="38">
        <f t="shared" si="24"/>
        <v>0.5</v>
      </c>
      <c r="J73" s="37"/>
      <c r="K73" s="37"/>
      <c r="L73" s="37"/>
      <c r="M73" s="16">
        <v>0.5</v>
      </c>
      <c r="N73" s="16"/>
      <c r="O73" s="16">
        <v>0.5</v>
      </c>
      <c r="P73" s="37"/>
      <c r="Q73" s="37"/>
      <c r="R73" s="37"/>
      <c r="S73" s="16"/>
      <c r="T73" s="16"/>
      <c r="U73" s="16"/>
      <c r="V73" s="17"/>
      <c r="W73" s="17"/>
      <c r="X73" s="17"/>
      <c r="Y73" s="16"/>
      <c r="Z73" s="16"/>
      <c r="AA73" s="27"/>
      <c r="AB73" s="24"/>
      <c r="AC73" s="24"/>
      <c r="AD73" s="24"/>
      <c r="AE73" s="25"/>
      <c r="AF73" s="25"/>
      <c r="AG73" s="25"/>
      <c r="AH73" s="24"/>
      <c r="AI73" s="24"/>
      <c r="AJ73" s="24"/>
      <c r="AK73" s="25"/>
      <c r="AL73" s="25"/>
      <c r="AM73" s="25"/>
    </row>
    <row r="74" spans="1:39">
      <c r="A74" s="70">
        <v>30</v>
      </c>
      <c r="B74" s="124" t="s">
        <v>54</v>
      </c>
      <c r="C74" s="66" t="s">
        <v>35</v>
      </c>
      <c r="D74" s="67"/>
      <c r="E74" s="16" t="s">
        <v>36</v>
      </c>
      <c r="F74" s="38">
        <f t="shared" si="21"/>
        <v>26</v>
      </c>
      <c r="G74" s="38">
        <f t="shared" si="22"/>
        <v>13</v>
      </c>
      <c r="H74" s="38">
        <f t="shared" si="23"/>
        <v>0</v>
      </c>
      <c r="I74" s="38">
        <f t="shared" si="24"/>
        <v>13</v>
      </c>
      <c r="J74" s="37"/>
      <c r="K74" s="37"/>
      <c r="L74" s="37"/>
      <c r="M74" s="16">
        <v>13</v>
      </c>
      <c r="N74" s="16"/>
      <c r="O74" s="16">
        <v>13</v>
      </c>
      <c r="P74" s="37"/>
      <c r="Q74" s="37"/>
      <c r="R74" s="37"/>
      <c r="S74" s="16"/>
      <c r="T74" s="16"/>
      <c r="U74" s="16"/>
      <c r="V74" s="17"/>
      <c r="W74" s="17"/>
      <c r="X74" s="17"/>
      <c r="Y74" s="16"/>
      <c r="Z74" s="16"/>
      <c r="AA74" s="23"/>
      <c r="AB74" s="24"/>
      <c r="AC74" s="24"/>
      <c r="AD74" s="24"/>
      <c r="AE74" s="25"/>
      <c r="AF74" s="25"/>
      <c r="AG74" s="25"/>
      <c r="AH74" s="24"/>
      <c r="AI74" s="24"/>
      <c r="AJ74" s="24"/>
      <c r="AK74" s="25"/>
      <c r="AL74" s="25"/>
      <c r="AM74" s="25"/>
    </row>
    <row r="75" spans="1:39">
      <c r="A75" s="70"/>
      <c r="B75" s="124"/>
      <c r="C75" s="68"/>
      <c r="D75" s="69"/>
      <c r="E75" s="16" t="s">
        <v>37</v>
      </c>
      <c r="F75" s="38">
        <f t="shared" si="21"/>
        <v>1</v>
      </c>
      <c r="G75" s="38">
        <f t="shared" si="22"/>
        <v>0.5</v>
      </c>
      <c r="H75" s="38">
        <f t="shared" si="23"/>
        <v>0</v>
      </c>
      <c r="I75" s="38">
        <f t="shared" si="24"/>
        <v>0.5</v>
      </c>
      <c r="J75" s="37"/>
      <c r="K75" s="37"/>
      <c r="L75" s="37"/>
      <c r="M75" s="16">
        <v>0.5</v>
      </c>
      <c r="N75" s="16"/>
      <c r="O75" s="16">
        <v>0.5</v>
      </c>
      <c r="P75" s="37"/>
      <c r="Q75" s="37"/>
      <c r="R75" s="37"/>
      <c r="S75" s="16"/>
      <c r="T75" s="16"/>
      <c r="U75" s="16"/>
      <c r="V75" s="17"/>
      <c r="W75" s="17"/>
      <c r="X75" s="17"/>
      <c r="Y75" s="16"/>
      <c r="Z75" s="16"/>
      <c r="AA75" s="27"/>
      <c r="AB75" s="24"/>
      <c r="AC75" s="24"/>
      <c r="AD75" s="24"/>
      <c r="AE75" s="25"/>
      <c r="AF75" s="25"/>
      <c r="AG75" s="25"/>
      <c r="AH75" s="24"/>
      <c r="AI75" s="24"/>
      <c r="AJ75" s="24"/>
      <c r="AK75" s="25"/>
      <c r="AL75" s="25"/>
      <c r="AM75" s="25"/>
    </row>
    <row r="76" spans="1:39">
      <c r="A76" s="70">
        <v>31</v>
      </c>
      <c r="B76" s="124" t="s">
        <v>108</v>
      </c>
      <c r="C76" s="66" t="s">
        <v>35</v>
      </c>
      <c r="D76" s="67"/>
      <c r="E76" s="16" t="s">
        <v>36</v>
      </c>
      <c r="F76" s="38">
        <f t="shared" si="21"/>
        <v>26</v>
      </c>
      <c r="G76" s="38">
        <f t="shared" si="22"/>
        <v>13</v>
      </c>
      <c r="H76" s="38">
        <f t="shared" si="23"/>
        <v>0</v>
      </c>
      <c r="I76" s="38">
        <f t="shared" si="24"/>
        <v>13</v>
      </c>
      <c r="J76" s="37">
        <v>13</v>
      </c>
      <c r="K76" s="37"/>
      <c r="L76" s="37">
        <v>13</v>
      </c>
      <c r="M76" s="16"/>
      <c r="N76" s="16"/>
      <c r="O76" s="16"/>
      <c r="P76" s="37"/>
      <c r="Q76" s="37"/>
      <c r="R76" s="37"/>
      <c r="S76" s="16"/>
      <c r="T76" s="16"/>
      <c r="U76" s="16"/>
      <c r="V76" s="17"/>
      <c r="W76" s="17"/>
      <c r="X76" s="17"/>
      <c r="Y76" s="16"/>
      <c r="Z76" s="16"/>
      <c r="AA76" s="23"/>
      <c r="AB76" s="24"/>
      <c r="AC76" s="24"/>
      <c r="AD76" s="24"/>
      <c r="AE76" s="25"/>
      <c r="AF76" s="25"/>
      <c r="AG76" s="25"/>
      <c r="AH76" s="24"/>
      <c r="AI76" s="24"/>
      <c r="AJ76" s="24"/>
      <c r="AK76" s="25"/>
      <c r="AL76" s="25"/>
      <c r="AM76" s="25"/>
    </row>
    <row r="77" spans="1:39">
      <c r="A77" s="70"/>
      <c r="B77" s="124"/>
      <c r="C77" s="68"/>
      <c r="D77" s="69"/>
      <c r="E77" s="16" t="s">
        <v>37</v>
      </c>
      <c r="F77" s="38">
        <f t="shared" si="21"/>
        <v>1</v>
      </c>
      <c r="G77" s="38">
        <f t="shared" si="22"/>
        <v>0.5</v>
      </c>
      <c r="H77" s="38">
        <f t="shared" si="23"/>
        <v>0</v>
      </c>
      <c r="I77" s="38">
        <f t="shared" si="24"/>
        <v>0.5</v>
      </c>
      <c r="J77" s="37">
        <v>0.5</v>
      </c>
      <c r="K77" s="37"/>
      <c r="L77" s="37">
        <v>0.5</v>
      </c>
      <c r="M77" s="16"/>
      <c r="N77" s="16"/>
      <c r="O77" s="16"/>
      <c r="P77" s="37"/>
      <c r="Q77" s="37"/>
      <c r="R77" s="37"/>
      <c r="S77" s="16"/>
      <c r="T77" s="16"/>
      <c r="U77" s="16"/>
      <c r="V77" s="17"/>
      <c r="W77" s="17"/>
      <c r="X77" s="17"/>
      <c r="Y77" s="16"/>
      <c r="Z77" s="16"/>
      <c r="AA77" s="27"/>
      <c r="AB77" s="24"/>
      <c r="AC77" s="24"/>
      <c r="AD77" s="24"/>
      <c r="AE77" s="25"/>
      <c r="AF77" s="25"/>
      <c r="AG77" s="25"/>
      <c r="AH77" s="24"/>
      <c r="AI77" s="24"/>
      <c r="AJ77" s="24"/>
      <c r="AK77" s="25"/>
      <c r="AL77" s="25"/>
      <c r="AM77" s="25"/>
    </row>
    <row r="78" spans="1:39">
      <c r="A78" s="70">
        <v>32</v>
      </c>
      <c r="B78" s="124" t="s">
        <v>55</v>
      </c>
      <c r="C78" s="66" t="s">
        <v>35</v>
      </c>
      <c r="D78" s="67"/>
      <c r="E78" s="16" t="s">
        <v>36</v>
      </c>
      <c r="F78" s="38">
        <f t="shared" si="21"/>
        <v>26</v>
      </c>
      <c r="G78" s="38">
        <f t="shared" si="22"/>
        <v>13</v>
      </c>
      <c r="H78" s="38">
        <f t="shared" si="23"/>
        <v>0</v>
      </c>
      <c r="I78" s="38">
        <f t="shared" si="24"/>
        <v>13</v>
      </c>
      <c r="J78" s="37">
        <v>13</v>
      </c>
      <c r="K78" s="37"/>
      <c r="L78" s="37">
        <v>13</v>
      </c>
      <c r="M78" s="16"/>
      <c r="N78" s="16"/>
      <c r="O78" s="16"/>
      <c r="P78" s="37"/>
      <c r="Q78" s="37"/>
      <c r="R78" s="37"/>
      <c r="S78" s="16"/>
      <c r="T78" s="16"/>
      <c r="U78" s="16"/>
      <c r="V78" s="17"/>
      <c r="W78" s="17"/>
      <c r="X78" s="17"/>
      <c r="Y78" s="16"/>
      <c r="Z78" s="16"/>
      <c r="AA78" s="23"/>
      <c r="AB78" s="24"/>
      <c r="AC78" s="24"/>
      <c r="AD78" s="24"/>
      <c r="AE78" s="25"/>
      <c r="AF78" s="25"/>
      <c r="AG78" s="25"/>
      <c r="AH78" s="24"/>
      <c r="AI78" s="24"/>
      <c r="AJ78" s="24"/>
      <c r="AK78" s="25"/>
      <c r="AL78" s="25"/>
      <c r="AM78" s="25"/>
    </row>
    <row r="79" spans="1:39">
      <c r="A79" s="70"/>
      <c r="B79" s="124"/>
      <c r="C79" s="68"/>
      <c r="D79" s="69"/>
      <c r="E79" s="16" t="s">
        <v>37</v>
      </c>
      <c r="F79" s="38">
        <f t="shared" si="21"/>
        <v>1</v>
      </c>
      <c r="G79" s="38">
        <f t="shared" si="22"/>
        <v>0.5</v>
      </c>
      <c r="H79" s="38">
        <f t="shared" si="23"/>
        <v>0</v>
      </c>
      <c r="I79" s="38">
        <f t="shared" si="24"/>
        <v>0.5</v>
      </c>
      <c r="J79" s="37">
        <v>0.5</v>
      </c>
      <c r="K79" s="37"/>
      <c r="L79" s="37">
        <v>0.5</v>
      </c>
      <c r="M79" s="16"/>
      <c r="N79" s="16"/>
      <c r="O79" s="16"/>
      <c r="P79" s="37"/>
      <c r="Q79" s="37"/>
      <c r="R79" s="37"/>
      <c r="S79" s="16"/>
      <c r="T79" s="16"/>
      <c r="U79" s="16"/>
      <c r="V79" s="17"/>
      <c r="W79" s="17"/>
      <c r="X79" s="17"/>
      <c r="Y79" s="16"/>
      <c r="Z79" s="16"/>
      <c r="AA79" s="27"/>
      <c r="AB79" s="24"/>
      <c r="AC79" s="24"/>
      <c r="AD79" s="24"/>
      <c r="AE79" s="25"/>
      <c r="AF79" s="25"/>
      <c r="AG79" s="25"/>
      <c r="AH79" s="24"/>
      <c r="AI79" s="24"/>
      <c r="AJ79" s="24"/>
      <c r="AK79" s="25"/>
      <c r="AL79" s="25"/>
      <c r="AM79" s="25"/>
    </row>
    <row r="80" spans="1:39">
      <c r="A80" s="70">
        <v>33</v>
      </c>
      <c r="B80" s="124" t="s">
        <v>56</v>
      </c>
      <c r="C80" s="66" t="s">
        <v>35</v>
      </c>
      <c r="D80" s="67"/>
      <c r="E80" s="16" t="s">
        <v>36</v>
      </c>
      <c r="F80" s="38">
        <f t="shared" si="21"/>
        <v>26</v>
      </c>
      <c r="G80" s="38">
        <f t="shared" si="22"/>
        <v>13</v>
      </c>
      <c r="H80" s="38">
        <f t="shared" si="23"/>
        <v>0</v>
      </c>
      <c r="I80" s="38">
        <f t="shared" si="24"/>
        <v>13</v>
      </c>
      <c r="J80" s="37">
        <v>13</v>
      </c>
      <c r="K80" s="37"/>
      <c r="L80" s="37">
        <v>13</v>
      </c>
      <c r="M80" s="16"/>
      <c r="N80" s="16"/>
      <c r="O80" s="16"/>
      <c r="P80" s="37"/>
      <c r="Q80" s="37"/>
      <c r="R80" s="37"/>
      <c r="S80" s="16"/>
      <c r="T80" s="16"/>
      <c r="U80" s="16"/>
      <c r="V80" s="17"/>
      <c r="W80" s="17"/>
      <c r="X80" s="17"/>
      <c r="Y80" s="16"/>
      <c r="Z80" s="16"/>
      <c r="AA80" s="23"/>
      <c r="AB80" s="24"/>
      <c r="AC80" s="24"/>
      <c r="AD80" s="24"/>
      <c r="AE80" s="25"/>
      <c r="AF80" s="25"/>
      <c r="AG80" s="25"/>
      <c r="AH80" s="24"/>
      <c r="AI80" s="24"/>
      <c r="AJ80" s="24"/>
      <c r="AK80" s="25"/>
      <c r="AL80" s="25"/>
      <c r="AM80" s="25"/>
    </row>
    <row r="81" spans="1:39">
      <c r="A81" s="70"/>
      <c r="B81" s="124"/>
      <c r="C81" s="68"/>
      <c r="D81" s="69"/>
      <c r="E81" s="16" t="s">
        <v>37</v>
      </c>
      <c r="F81" s="38">
        <f t="shared" si="21"/>
        <v>1</v>
      </c>
      <c r="G81" s="38">
        <f t="shared" si="22"/>
        <v>0.5</v>
      </c>
      <c r="H81" s="38">
        <f t="shared" si="23"/>
        <v>0</v>
      </c>
      <c r="I81" s="38">
        <f t="shared" si="24"/>
        <v>0.5</v>
      </c>
      <c r="J81" s="37">
        <v>0.5</v>
      </c>
      <c r="K81" s="37"/>
      <c r="L81" s="37">
        <v>0.5</v>
      </c>
      <c r="M81" s="16"/>
      <c r="N81" s="16"/>
      <c r="O81" s="16"/>
      <c r="P81" s="37"/>
      <c r="Q81" s="37"/>
      <c r="R81" s="37"/>
      <c r="S81" s="16"/>
      <c r="T81" s="16"/>
      <c r="U81" s="16"/>
      <c r="V81" s="17"/>
      <c r="W81" s="17"/>
      <c r="X81" s="17"/>
      <c r="Y81" s="16"/>
      <c r="Z81" s="16"/>
      <c r="AA81" s="27"/>
      <c r="AB81" s="24"/>
      <c r="AC81" s="24"/>
      <c r="AD81" s="24"/>
      <c r="AE81" s="25"/>
      <c r="AF81" s="25"/>
      <c r="AG81" s="25"/>
      <c r="AH81" s="24"/>
      <c r="AI81" s="24"/>
      <c r="AJ81" s="24"/>
      <c r="AK81" s="25"/>
      <c r="AL81" s="25"/>
      <c r="AM81" s="25"/>
    </row>
    <row r="82" spans="1:39">
      <c r="A82" s="70">
        <v>34</v>
      </c>
      <c r="B82" s="107" t="s">
        <v>57</v>
      </c>
      <c r="C82" s="66" t="s">
        <v>35</v>
      </c>
      <c r="D82" s="67"/>
      <c r="E82" s="16" t="s">
        <v>36</v>
      </c>
      <c r="F82" s="38">
        <f t="shared" si="21"/>
        <v>26</v>
      </c>
      <c r="G82" s="38">
        <f t="shared" si="22"/>
        <v>13</v>
      </c>
      <c r="H82" s="38">
        <f t="shared" si="23"/>
        <v>0</v>
      </c>
      <c r="I82" s="38">
        <f t="shared" si="24"/>
        <v>13</v>
      </c>
      <c r="J82" s="37">
        <v>13</v>
      </c>
      <c r="K82" s="37"/>
      <c r="L82" s="37">
        <v>13</v>
      </c>
      <c r="M82" s="16"/>
      <c r="N82" s="16"/>
      <c r="O82" s="16"/>
      <c r="P82" s="37"/>
      <c r="Q82" s="37"/>
      <c r="R82" s="37"/>
      <c r="S82" s="16"/>
      <c r="T82" s="16"/>
      <c r="U82" s="16"/>
      <c r="V82" s="17"/>
      <c r="W82" s="17"/>
      <c r="X82" s="17"/>
      <c r="Y82" s="16"/>
      <c r="Z82" s="16"/>
      <c r="AA82" s="16"/>
      <c r="AB82" s="17"/>
      <c r="AC82" s="17"/>
      <c r="AD82" s="17"/>
      <c r="AE82" s="16"/>
      <c r="AF82" s="16"/>
      <c r="AG82" s="16"/>
      <c r="AH82" s="17"/>
      <c r="AI82" s="17"/>
      <c r="AJ82" s="17"/>
      <c r="AK82" s="16"/>
      <c r="AL82" s="16"/>
      <c r="AM82" s="16"/>
    </row>
    <row r="83" spans="1:39">
      <c r="A83" s="70"/>
      <c r="B83" s="107"/>
      <c r="C83" s="68"/>
      <c r="D83" s="69"/>
      <c r="E83" s="16" t="s">
        <v>37</v>
      </c>
      <c r="F83" s="38">
        <f t="shared" si="21"/>
        <v>1</v>
      </c>
      <c r="G83" s="38">
        <f t="shared" si="22"/>
        <v>0.5</v>
      </c>
      <c r="H83" s="38">
        <f t="shared" si="23"/>
        <v>0</v>
      </c>
      <c r="I83" s="38">
        <f t="shared" si="24"/>
        <v>0.5</v>
      </c>
      <c r="J83" s="37">
        <v>0.5</v>
      </c>
      <c r="K83" s="37"/>
      <c r="L83" s="37">
        <v>0.5</v>
      </c>
      <c r="M83" s="16"/>
      <c r="N83" s="16"/>
      <c r="O83" s="16"/>
      <c r="P83" s="37"/>
      <c r="Q83" s="37"/>
      <c r="R83" s="37"/>
      <c r="S83" s="16"/>
      <c r="T83" s="16"/>
      <c r="U83" s="16"/>
      <c r="V83" s="17"/>
      <c r="W83" s="17"/>
      <c r="X83" s="17"/>
      <c r="Y83" s="16"/>
      <c r="Z83" s="16"/>
      <c r="AA83" s="16"/>
      <c r="AB83" s="17"/>
      <c r="AC83" s="17"/>
      <c r="AD83" s="17"/>
      <c r="AE83" s="16"/>
      <c r="AF83" s="16"/>
      <c r="AG83" s="16"/>
      <c r="AH83" s="17"/>
      <c r="AI83" s="17"/>
      <c r="AJ83" s="17"/>
      <c r="AK83" s="16"/>
      <c r="AL83" s="16"/>
      <c r="AM83" s="16"/>
    </row>
    <row r="84" spans="1:39">
      <c r="A84" s="116" t="s">
        <v>59</v>
      </c>
      <c r="B84" s="116"/>
      <c r="C84" s="118">
        <f>SUM(G84+H84)</f>
        <v>307</v>
      </c>
      <c r="D84" s="119"/>
      <c r="E84" s="112" t="s">
        <v>48</v>
      </c>
      <c r="F84" s="109">
        <f>SUM(F54+F56+F58+F60+F62+F64+F66+F68+F70+F72+F74+F76+F78+F80+F82)</f>
        <v>528</v>
      </c>
      <c r="G84" s="109">
        <f t="shared" ref="G84:H84" si="25">SUM(G54+G56+G58+G60+G62+G64+G66+G68+G70+G72+G74+G76+G78+G80+G82)</f>
        <v>169</v>
      </c>
      <c r="H84" s="109">
        <f t="shared" si="25"/>
        <v>138</v>
      </c>
      <c r="I84" s="109">
        <f t="shared" ref="I84:P84" si="26">SUM(I54+I56+I58+I60+I62+I64+I66+I68+I70+I72+I74+I76+I78+I80+I82)</f>
        <v>221</v>
      </c>
      <c r="J84" s="40">
        <f t="shared" si="26"/>
        <v>130</v>
      </c>
      <c r="K84" s="40">
        <f t="shared" si="26"/>
        <v>95</v>
      </c>
      <c r="L84" s="40">
        <f t="shared" si="26"/>
        <v>182</v>
      </c>
      <c r="M84" s="40">
        <f t="shared" si="26"/>
        <v>39</v>
      </c>
      <c r="N84" s="40">
        <f t="shared" si="26"/>
        <v>43</v>
      </c>
      <c r="O84" s="40">
        <f t="shared" si="26"/>
        <v>39</v>
      </c>
      <c r="P84" s="40">
        <f t="shared" si="26"/>
        <v>0</v>
      </c>
      <c r="Q84" s="40">
        <f t="shared" ref="Q84:R84" si="27">SUM(Q54+Q56+Q58+Q60+Q62+Q64+Q66+Q68+Q70+Q72+Q74+Q76+Q78+Q80+Q82)</f>
        <v>0</v>
      </c>
      <c r="R84" s="40">
        <f t="shared" si="27"/>
        <v>0</v>
      </c>
      <c r="S84" s="40">
        <f>SUM(S54+S56+S58+S60+S62+S64+S66+S68+S70+S72+S74+S76+S78+S80+S82)</f>
        <v>0</v>
      </c>
      <c r="T84" s="40">
        <f t="shared" ref="T84:U84" si="28">SUM(T54+T56+T58+T60+T62+T64+T66+T68+T70+T72+T74+T76+T78+T80+T82)</f>
        <v>0</v>
      </c>
      <c r="U84" s="40">
        <f t="shared" si="28"/>
        <v>0</v>
      </c>
      <c r="V84" s="40">
        <f>SUM(V54+V56+V58+V60+V62+V64+V66+V68+V70+V72+V74+V76+V78+V80+V82)</f>
        <v>0</v>
      </c>
      <c r="W84" s="40">
        <f t="shared" ref="W84:X84" si="29">SUM(W54+W56+W58+W60+W62+W64+W66+W68+W70+W72+W74+W76+W78+W80+W82)</f>
        <v>0</v>
      </c>
      <c r="X84" s="40">
        <f t="shared" si="29"/>
        <v>0</v>
      </c>
      <c r="Y84" s="40">
        <f>SUM(Y54+Y56+Y58+Y60+Y62+Y64+Y66+Y68+Y70+Y72+Y74+Y76+Y78+Y80+Y82)</f>
        <v>0</v>
      </c>
      <c r="Z84" s="40">
        <f t="shared" ref="Z84:AA84" si="30">SUM(Z54+Z56+Z58+Z60+Z62+Z64+Z66+Z68+Z70+Z72+Z74+Z76+Z78+Z80+Z82)</f>
        <v>0</v>
      </c>
      <c r="AA84" s="40">
        <f t="shared" si="30"/>
        <v>0</v>
      </c>
      <c r="AB84" s="40">
        <f>SUM(AB54+AB56+AB58+AB60+AB62+AB64+AB66+AB68+AB70+AB72+AB74+AB76+AB78+AB80+AB82)</f>
        <v>0</v>
      </c>
      <c r="AC84" s="40">
        <f t="shared" ref="AC84:AD84" si="31">SUM(AC54+AC56+AC58+AC60+AC62+AC64+AC66+AC68+AC70+AC72+AC74+AC76+AC78+AC80+AC82)</f>
        <v>0</v>
      </c>
      <c r="AD84" s="40">
        <f t="shared" si="31"/>
        <v>0</v>
      </c>
      <c r="AE84" s="40">
        <f>SUM(AE54+AE56+AE58+AE60+AE62+AE64+AE66+AE68+AE70+AE72+AE74+AE76+AE78+AE80+AE82)</f>
        <v>0</v>
      </c>
      <c r="AF84" s="40">
        <f t="shared" ref="AF84:AG84" si="32">SUM(AF54+AF56+AF58+AF60+AF62+AF64+AF66+AF68+AF70+AF72+AF74+AF76+AF78+AF80+AF82)</f>
        <v>0</v>
      </c>
      <c r="AG84" s="40">
        <f t="shared" si="32"/>
        <v>0</v>
      </c>
      <c r="AH84" s="40">
        <f>SUM(AH54+AH56+AH58+AH60+AH62+AH64+AH66+AH68+AH70+AH72+AH74+AH76+AH78+AH80+AH82)</f>
        <v>0</v>
      </c>
      <c r="AI84" s="40">
        <f t="shared" ref="AI84:AJ84" si="33">SUM(AI54+AI56+AI58+AI60+AI62+AI64+AI66+AI68+AI70+AI72+AI74+AI76+AI78+AI80+AI82)</f>
        <v>0</v>
      </c>
      <c r="AJ84" s="40">
        <f t="shared" si="33"/>
        <v>0</v>
      </c>
      <c r="AK84" s="40">
        <f>SUM(AK54+AK56+AK58+AK60+AK62+AK64+AK66+AK68+AK70+AK72+AK74+AK76+AK78+AK80+AK82)</f>
        <v>0</v>
      </c>
      <c r="AL84" s="40">
        <f t="shared" ref="AL84:AM84" si="34">SUM(AL54+AL56+AL58+AL60+AL62+AL64+AL66+AL68+AL70+AL72+AL74+AL76+AL78+AL80+AL82)</f>
        <v>0</v>
      </c>
      <c r="AM84" s="40">
        <f t="shared" si="34"/>
        <v>0</v>
      </c>
    </row>
    <row r="85" spans="1:39">
      <c r="A85" s="116"/>
      <c r="B85" s="116"/>
      <c r="C85" s="120"/>
      <c r="D85" s="121"/>
      <c r="E85" s="112"/>
      <c r="F85" s="110"/>
      <c r="G85" s="110"/>
      <c r="H85" s="110"/>
      <c r="I85" s="110"/>
      <c r="J85" s="111">
        <f>SUM(J84:L84)</f>
        <v>407</v>
      </c>
      <c r="K85" s="111"/>
      <c r="L85" s="111"/>
      <c r="M85" s="126">
        <f>SUM(M84:O84)</f>
        <v>121</v>
      </c>
      <c r="N85" s="126"/>
      <c r="O85" s="126"/>
      <c r="P85" s="111">
        <f>SUM(P84:R84)</f>
        <v>0</v>
      </c>
      <c r="Q85" s="111"/>
      <c r="R85" s="111"/>
      <c r="S85" s="126">
        <f>SUM(S84:U84)</f>
        <v>0</v>
      </c>
      <c r="T85" s="126"/>
      <c r="U85" s="126"/>
      <c r="V85" s="111">
        <f>SUM(V84:X84)</f>
        <v>0</v>
      </c>
      <c r="W85" s="111"/>
      <c r="X85" s="111"/>
      <c r="Y85" s="126">
        <f>SUM(Y84:AA84)</f>
        <v>0</v>
      </c>
      <c r="Z85" s="126"/>
      <c r="AA85" s="126"/>
      <c r="AB85" s="111">
        <f>SUM(AB84:AD84)</f>
        <v>0</v>
      </c>
      <c r="AC85" s="111"/>
      <c r="AD85" s="111"/>
      <c r="AE85" s="126">
        <f>SUM(AE84:AG84)</f>
        <v>0</v>
      </c>
      <c r="AF85" s="126"/>
      <c r="AG85" s="126"/>
      <c r="AH85" s="111">
        <f>SUM(AH84:AJ84)</f>
        <v>0</v>
      </c>
      <c r="AI85" s="111"/>
      <c r="AJ85" s="111"/>
      <c r="AK85" s="126">
        <f>SUM(AK84:AM84)</f>
        <v>0</v>
      </c>
      <c r="AL85" s="126"/>
      <c r="AM85" s="126"/>
    </row>
    <row r="86" spans="1:39">
      <c r="A86" s="116"/>
      <c r="B86" s="116"/>
      <c r="C86" s="120"/>
      <c r="D86" s="121"/>
      <c r="E86" s="112" t="s">
        <v>37</v>
      </c>
      <c r="F86" s="109">
        <f>SUM(F55+F57+F59+F61+F63+F65++F67+F69+F71+F73+F75+F77+F79+F81+F83)</f>
        <v>18</v>
      </c>
      <c r="G86" s="109">
        <f t="shared" ref="G86:I86" si="35">SUM(G55+G57+G59+G61+G63+G65++G67+G69+G71+G73+G75+G77+G79+G81+G83)</f>
        <v>6.5</v>
      </c>
      <c r="H86" s="109">
        <f t="shared" si="35"/>
        <v>3</v>
      </c>
      <c r="I86" s="109">
        <f t="shared" si="35"/>
        <v>8.5</v>
      </c>
      <c r="J86" s="39">
        <f>SUM(J55+J57+J59+J61+J63+J65+J67+J69+J71+J73+J75+J77+J79+J81+J83)</f>
        <v>5</v>
      </c>
      <c r="K86" s="39">
        <f t="shared" ref="K86:L86" si="36">SUM(K55+K57+K59+K61+K63+K65+K67+K69+K71+K73+K75+K77+K79+K81+K83)</f>
        <v>2.5</v>
      </c>
      <c r="L86" s="39">
        <f t="shared" si="36"/>
        <v>7</v>
      </c>
      <c r="M86" s="39">
        <f>SUM(M55+M57+M59+M61+M63+M65+M67+M69+M71+M73+M75+M77+M79+M81+M83)</f>
        <v>1.5</v>
      </c>
      <c r="N86" s="39">
        <f t="shared" ref="N86:O86" si="37">SUM(N55+N57+N59+N61+N63+N65+N67+N69+N71+N73+N75+N77+N79+N81+N83)</f>
        <v>0.5</v>
      </c>
      <c r="O86" s="39">
        <f t="shared" si="37"/>
        <v>1.5</v>
      </c>
      <c r="P86" s="39">
        <f>SUM(P55+P57+P59+P61+P63+P65+P67+P69+P71+P73+P75+P77+P79+P81+P83)</f>
        <v>0</v>
      </c>
      <c r="Q86" s="39">
        <f t="shared" ref="Q86:R86" si="38">SUM(Q55+Q57+Q59+Q61+Q63+Q65+Q67+Q69+Q71+Q73+Q75+Q77+Q79+Q81+Q83)</f>
        <v>0</v>
      </c>
      <c r="R86" s="39">
        <f t="shared" si="38"/>
        <v>0</v>
      </c>
      <c r="S86" s="39">
        <f>SUM(S55+S57+S59+S61+S63+S65+S67+S69+S71+S73+S75+S77+S79+S81+S83)</f>
        <v>0</v>
      </c>
      <c r="T86" s="39">
        <f t="shared" ref="T86:U86" si="39">SUM(T55+T57+T59+T61+T63+T65+T67+T69+T71+T73+T75+T77+T79+T81+T83)</f>
        <v>0</v>
      </c>
      <c r="U86" s="39">
        <f t="shared" si="39"/>
        <v>0</v>
      </c>
      <c r="V86" s="39">
        <f>SUM(V55+V57+V59+V61+V63+V65+V67+V69+V71+V73+V75+V77+V79+V81+V83)</f>
        <v>0</v>
      </c>
      <c r="W86" s="39">
        <f t="shared" ref="W86:X86" si="40">SUM(W55+W57+W59+W61+W63+W65+W67+W69+W71+W73+W75+W77+W79+W81+W83)</f>
        <v>0</v>
      </c>
      <c r="X86" s="39">
        <f t="shared" si="40"/>
        <v>0</v>
      </c>
      <c r="Y86" s="39">
        <f>SUM(Y55+Y57+Y59+Y61+Y63+Y65+Y67+Y69+Y71+Y73+Y75+Y77+Y79+Y81+Y83)</f>
        <v>0</v>
      </c>
      <c r="Z86" s="39">
        <f t="shared" ref="Z86:AA86" si="41">SUM(Z55+Z57+Z59+Z61+Z63+Z65+Z67+Z69+Z71+Z73+Z75+Z77+Z79+Z81+Z83)</f>
        <v>0</v>
      </c>
      <c r="AA86" s="39">
        <f t="shared" si="41"/>
        <v>0</v>
      </c>
      <c r="AB86" s="39">
        <f>SUM(AB55+AB57+AB59+AB61+AB63+AB65+AB67+AB69+AB71+AB73+AB75+AB77+AB79+AB81+AB83)</f>
        <v>0</v>
      </c>
      <c r="AC86" s="39">
        <f t="shared" ref="AC86:AD86" si="42">SUM(AC55+AC57+AC59+AC61+AC63+AC65+AC67+AC69+AC71+AC73+AC75+AC77+AC79+AC81+AC83)</f>
        <v>0</v>
      </c>
      <c r="AD86" s="39">
        <f t="shared" si="42"/>
        <v>0</v>
      </c>
      <c r="AE86" s="39">
        <f>SUM(AE55+AE57+AE59+AE61+AE63+AE65+AE67+AE69+AE71+AE73+AE75+AE77+AE79+AE81+AE83)</f>
        <v>0</v>
      </c>
      <c r="AF86" s="39">
        <f t="shared" ref="AF86:AG86" si="43">SUM(AF55+AF57+AF59+AF61+AF63+AF65+AF67+AF69+AF71+AF73+AF75+AF77+AF79+AF81+AF83)</f>
        <v>0</v>
      </c>
      <c r="AG86" s="39">
        <f t="shared" si="43"/>
        <v>0</v>
      </c>
      <c r="AH86" s="39">
        <f>SUM(AH55+AH57+AH59+AH61+AH63+AH65+AH67+AH69+AH71+AH73+AH75+AH77+AH79+AH81+AH83)</f>
        <v>0</v>
      </c>
      <c r="AI86" s="39">
        <f t="shared" ref="AI86:AJ86" si="44">SUM(AI55+AI57+AI59+AI61+AI63+AI65+AI67+AI69+AI71+AI73+AI75+AI77+AI79+AI81+AI83)</f>
        <v>0</v>
      </c>
      <c r="AJ86" s="39">
        <f t="shared" si="44"/>
        <v>0</v>
      </c>
      <c r="AK86" s="39">
        <f>SUM(AK55+AK57+AK59+AK61+AK63+AK65+AK67+AK69+AK71+AK73+AK75+AK77+AK79+AK81+AK83)</f>
        <v>0</v>
      </c>
      <c r="AL86" s="39">
        <f t="shared" ref="AL86:AM86" si="45">SUM(AL55+AL57+AL59+AL61+AL63+AL65+AL67+AL69+AL71+AL73+AL75+AL77+AL79+AL81+AL83)</f>
        <v>0</v>
      </c>
      <c r="AM86" s="39">
        <f t="shared" si="45"/>
        <v>0</v>
      </c>
    </row>
    <row r="87" spans="1:39">
      <c r="A87" s="117"/>
      <c r="B87" s="117"/>
      <c r="C87" s="122"/>
      <c r="D87" s="123"/>
      <c r="E87" s="110"/>
      <c r="F87" s="110"/>
      <c r="G87" s="110"/>
      <c r="H87" s="110"/>
      <c r="I87" s="110"/>
      <c r="J87" s="111">
        <f>SUM(J86:L86)</f>
        <v>14.5</v>
      </c>
      <c r="K87" s="111"/>
      <c r="L87" s="111"/>
      <c r="M87" s="126">
        <f>SUM(M86:O86)</f>
        <v>3.5</v>
      </c>
      <c r="N87" s="126"/>
      <c r="O87" s="126"/>
      <c r="P87" s="111">
        <f>SUM(P86:R86)</f>
        <v>0</v>
      </c>
      <c r="Q87" s="111"/>
      <c r="R87" s="111"/>
      <c r="S87" s="126">
        <f>SUM(S86:U86)</f>
        <v>0</v>
      </c>
      <c r="T87" s="126"/>
      <c r="U87" s="126"/>
      <c r="V87" s="111">
        <f>SUM(V86:X86)</f>
        <v>0</v>
      </c>
      <c r="W87" s="111"/>
      <c r="X87" s="111"/>
      <c r="Y87" s="126">
        <f>SUM(Y86:AA86)</f>
        <v>0</v>
      </c>
      <c r="Z87" s="126"/>
      <c r="AA87" s="126"/>
      <c r="AB87" s="111">
        <f>SUM(AB86:AD86)</f>
        <v>0</v>
      </c>
      <c r="AC87" s="111"/>
      <c r="AD87" s="111"/>
      <c r="AE87" s="126">
        <f>SUM(AE86:AG86)</f>
        <v>0</v>
      </c>
      <c r="AF87" s="126"/>
      <c r="AG87" s="126"/>
      <c r="AH87" s="111">
        <f>SUM(AH86:AJ86)</f>
        <v>0</v>
      </c>
      <c r="AI87" s="111"/>
      <c r="AJ87" s="111"/>
      <c r="AK87" s="126">
        <f>SUM(AK86:AM86)</f>
        <v>0</v>
      </c>
      <c r="AL87" s="126"/>
      <c r="AM87" s="126"/>
    </row>
    <row r="88" spans="1:39">
      <c r="A88" s="21" t="s">
        <v>60</v>
      </c>
      <c r="B88" s="22" t="s">
        <v>61</v>
      </c>
      <c r="C88" s="113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  <c r="AM88" s="115"/>
    </row>
    <row r="89" spans="1:39">
      <c r="A89" s="70">
        <v>35</v>
      </c>
      <c r="B89" s="107" t="s">
        <v>62</v>
      </c>
      <c r="C89" s="66" t="s">
        <v>35</v>
      </c>
      <c r="D89" s="67"/>
      <c r="E89" s="16" t="s">
        <v>36</v>
      </c>
      <c r="F89" s="38">
        <f t="shared" ref="F89:F90" si="46">SUM(G89:I89)</f>
        <v>26</v>
      </c>
      <c r="G89" s="38">
        <f t="shared" ref="G89:G90" si="47">SUM(J89+M89+P89+S89+V89+Y89+AB89+AE89+AH89+AK89)</f>
        <v>13</v>
      </c>
      <c r="H89" s="38">
        <f t="shared" ref="H89:H90" si="48">SUM(K89+N89+Q89+T89+W89+Z89+AC89+AF89+AI89+AL89)</f>
        <v>0</v>
      </c>
      <c r="I89" s="38">
        <f t="shared" ref="I89:I90" si="49">SUM(L89+O89+R89+U89+X89+AA89+AD89+AG89+AJ89+AM89)</f>
        <v>13</v>
      </c>
      <c r="J89" s="37">
        <v>13</v>
      </c>
      <c r="K89" s="37"/>
      <c r="L89" s="37">
        <v>13</v>
      </c>
      <c r="M89" s="16"/>
      <c r="N89" s="16"/>
      <c r="O89" s="16"/>
      <c r="P89" s="37"/>
      <c r="Q89" s="37"/>
      <c r="R89" s="37"/>
      <c r="S89" s="16"/>
      <c r="T89" s="16"/>
      <c r="U89" s="16"/>
      <c r="V89" s="17"/>
      <c r="W89" s="17"/>
      <c r="X89" s="17"/>
      <c r="Y89" s="16"/>
      <c r="Z89" s="16"/>
      <c r="AA89" s="16"/>
      <c r="AB89" s="17"/>
      <c r="AC89" s="17"/>
      <c r="AD89" s="17"/>
      <c r="AE89" s="16"/>
      <c r="AF89" s="16"/>
      <c r="AG89" s="16"/>
      <c r="AH89" s="17"/>
      <c r="AI89" s="17"/>
      <c r="AJ89" s="17"/>
      <c r="AK89" s="16"/>
      <c r="AL89" s="16"/>
      <c r="AM89" s="18"/>
    </row>
    <row r="90" spans="1:39">
      <c r="A90" s="70"/>
      <c r="B90" s="107"/>
      <c r="C90" s="68"/>
      <c r="D90" s="69"/>
      <c r="E90" s="16" t="s">
        <v>37</v>
      </c>
      <c r="F90" s="38">
        <f t="shared" si="46"/>
        <v>1</v>
      </c>
      <c r="G90" s="38">
        <f t="shared" si="47"/>
        <v>0.5</v>
      </c>
      <c r="H90" s="38">
        <f t="shared" si="48"/>
        <v>0</v>
      </c>
      <c r="I90" s="38">
        <f t="shared" si="49"/>
        <v>0.5</v>
      </c>
      <c r="J90" s="37">
        <v>0.5</v>
      </c>
      <c r="K90" s="37"/>
      <c r="L90" s="37">
        <v>0.5</v>
      </c>
      <c r="M90" s="16"/>
      <c r="N90" s="16"/>
      <c r="O90" s="16"/>
      <c r="P90" s="37"/>
      <c r="Q90" s="37"/>
      <c r="R90" s="37"/>
      <c r="S90" s="16"/>
      <c r="T90" s="16"/>
      <c r="U90" s="16"/>
      <c r="V90" s="17"/>
      <c r="W90" s="17"/>
      <c r="X90" s="17"/>
      <c r="Y90" s="16"/>
      <c r="Z90" s="16"/>
      <c r="AA90" s="16"/>
      <c r="AB90" s="17"/>
      <c r="AC90" s="17"/>
      <c r="AD90" s="17"/>
      <c r="AE90" s="16"/>
      <c r="AF90" s="16"/>
      <c r="AG90" s="16"/>
      <c r="AH90" s="17"/>
      <c r="AI90" s="17"/>
      <c r="AJ90" s="17"/>
      <c r="AK90" s="16"/>
      <c r="AL90" s="16"/>
      <c r="AM90" s="16"/>
    </row>
    <row r="91" spans="1:39">
      <c r="A91" s="70">
        <v>36</v>
      </c>
      <c r="B91" s="107" t="s">
        <v>63</v>
      </c>
      <c r="C91" s="66" t="s">
        <v>35</v>
      </c>
      <c r="D91" s="67"/>
      <c r="E91" s="16" t="s">
        <v>36</v>
      </c>
      <c r="F91" s="38">
        <f t="shared" ref="F91:F122" si="50">SUM(G91:I91)</f>
        <v>91</v>
      </c>
      <c r="G91" s="38">
        <f t="shared" ref="G91:G122" si="51">SUM(J91+M91+P91+S91+V91+Y91+AB91+AE91+AH91+AK91)</f>
        <v>13</v>
      </c>
      <c r="H91" s="38">
        <f t="shared" ref="H91:H122" si="52">SUM(K91+N91+Q91+T91+W91+Z91+AC91+AF91+AI91+AL91)</f>
        <v>39</v>
      </c>
      <c r="I91" s="38">
        <f t="shared" ref="I91:I122" si="53">SUM(L91+O91+R91+U91+X91+AA91+AD91+AG91+AJ91+AM91)</f>
        <v>39</v>
      </c>
      <c r="J91" s="37">
        <v>13</v>
      </c>
      <c r="K91" s="37">
        <v>39</v>
      </c>
      <c r="L91" s="37">
        <v>39</v>
      </c>
      <c r="M91" s="16"/>
      <c r="N91" s="16"/>
      <c r="O91" s="16"/>
      <c r="P91" s="37"/>
      <c r="Q91" s="37"/>
      <c r="R91" s="37"/>
      <c r="S91" s="16"/>
      <c r="T91" s="16"/>
      <c r="U91" s="16"/>
      <c r="V91" s="17"/>
      <c r="W91" s="17"/>
      <c r="X91" s="17"/>
      <c r="Y91" s="16"/>
      <c r="Z91" s="16"/>
      <c r="AA91" s="16"/>
      <c r="AB91" s="17"/>
      <c r="AC91" s="17"/>
      <c r="AD91" s="17"/>
      <c r="AE91" s="16"/>
      <c r="AF91" s="16"/>
      <c r="AG91" s="16"/>
      <c r="AH91" s="17"/>
      <c r="AI91" s="17"/>
      <c r="AJ91" s="17"/>
      <c r="AK91" s="16"/>
      <c r="AL91" s="16"/>
      <c r="AM91" s="18"/>
    </row>
    <row r="92" spans="1:39">
      <c r="A92" s="70"/>
      <c r="B92" s="107"/>
      <c r="C92" s="68"/>
      <c r="D92" s="69"/>
      <c r="E92" s="16" t="s">
        <v>37</v>
      </c>
      <c r="F92" s="38">
        <f t="shared" si="50"/>
        <v>3.5</v>
      </c>
      <c r="G92" s="38">
        <f t="shared" si="51"/>
        <v>0.5</v>
      </c>
      <c r="H92" s="38">
        <f t="shared" si="52"/>
        <v>1.5</v>
      </c>
      <c r="I92" s="38">
        <f t="shared" si="53"/>
        <v>1.5</v>
      </c>
      <c r="J92" s="37">
        <v>0.5</v>
      </c>
      <c r="K92" s="37">
        <v>1.5</v>
      </c>
      <c r="L92" s="37">
        <v>1.5</v>
      </c>
      <c r="M92" s="16"/>
      <c r="N92" s="16"/>
      <c r="O92" s="16"/>
      <c r="P92" s="37"/>
      <c r="Q92" s="37"/>
      <c r="R92" s="37"/>
      <c r="S92" s="16"/>
      <c r="T92" s="16"/>
      <c r="U92" s="16"/>
      <c r="V92" s="17"/>
      <c r="W92" s="17"/>
      <c r="X92" s="17"/>
      <c r="Y92" s="16"/>
      <c r="Z92" s="16"/>
      <c r="AA92" s="16"/>
      <c r="AB92" s="17"/>
      <c r="AC92" s="17"/>
      <c r="AD92" s="17"/>
      <c r="AE92" s="16"/>
      <c r="AF92" s="16"/>
      <c r="AG92" s="16"/>
      <c r="AH92" s="17"/>
      <c r="AI92" s="17"/>
      <c r="AJ92" s="17"/>
      <c r="AK92" s="16"/>
      <c r="AL92" s="16"/>
      <c r="AM92" s="16"/>
    </row>
    <row r="93" spans="1:39">
      <c r="A93" s="70">
        <v>37</v>
      </c>
      <c r="B93" s="107" t="s">
        <v>64</v>
      </c>
      <c r="C93" s="66" t="s">
        <v>65</v>
      </c>
      <c r="D93" s="67"/>
      <c r="E93" s="16" t="s">
        <v>36</v>
      </c>
      <c r="F93" s="38">
        <f t="shared" si="50"/>
        <v>208</v>
      </c>
      <c r="G93" s="38">
        <f t="shared" si="51"/>
        <v>26</v>
      </c>
      <c r="H93" s="38">
        <f t="shared" si="52"/>
        <v>104</v>
      </c>
      <c r="I93" s="38">
        <f t="shared" si="53"/>
        <v>78</v>
      </c>
      <c r="J93" s="37"/>
      <c r="K93" s="37"/>
      <c r="L93" s="37"/>
      <c r="M93" s="16">
        <v>26</v>
      </c>
      <c r="N93" s="16">
        <v>52</v>
      </c>
      <c r="O93" s="16">
        <v>52</v>
      </c>
      <c r="P93" s="37"/>
      <c r="Q93" s="37">
        <v>52</v>
      </c>
      <c r="R93" s="37">
        <v>26</v>
      </c>
      <c r="S93" s="16"/>
      <c r="T93" s="16"/>
      <c r="U93" s="16"/>
      <c r="V93" s="17"/>
      <c r="W93" s="17"/>
      <c r="X93" s="17"/>
      <c r="Y93" s="16"/>
      <c r="Z93" s="16"/>
      <c r="AA93" s="16"/>
      <c r="AB93" s="17"/>
      <c r="AC93" s="17"/>
      <c r="AD93" s="17"/>
      <c r="AE93" s="16"/>
      <c r="AF93" s="16"/>
      <c r="AG93" s="16"/>
      <c r="AH93" s="17"/>
      <c r="AI93" s="17"/>
      <c r="AJ93" s="17"/>
      <c r="AK93" s="16"/>
      <c r="AL93" s="16"/>
      <c r="AM93" s="18"/>
    </row>
    <row r="94" spans="1:39">
      <c r="A94" s="70"/>
      <c r="B94" s="107"/>
      <c r="C94" s="68"/>
      <c r="D94" s="69"/>
      <c r="E94" s="16" t="s">
        <v>37</v>
      </c>
      <c r="F94" s="38">
        <f t="shared" si="50"/>
        <v>8</v>
      </c>
      <c r="G94" s="38">
        <f t="shared" si="51"/>
        <v>1</v>
      </c>
      <c r="H94" s="38">
        <f t="shared" si="52"/>
        <v>4</v>
      </c>
      <c r="I94" s="38">
        <f t="shared" si="53"/>
        <v>3</v>
      </c>
      <c r="J94" s="37"/>
      <c r="K94" s="37"/>
      <c r="L94" s="37"/>
      <c r="M94" s="16">
        <v>1</v>
      </c>
      <c r="N94" s="16">
        <v>2</v>
      </c>
      <c r="O94" s="16">
        <v>2</v>
      </c>
      <c r="P94" s="37"/>
      <c r="Q94" s="37">
        <v>2</v>
      </c>
      <c r="R94" s="37">
        <v>1</v>
      </c>
      <c r="S94" s="16"/>
      <c r="T94" s="16"/>
      <c r="U94" s="16"/>
      <c r="V94" s="17"/>
      <c r="W94" s="17"/>
      <c r="X94" s="17"/>
      <c r="Y94" s="16"/>
      <c r="Z94" s="16"/>
      <c r="AA94" s="16"/>
      <c r="AB94" s="17"/>
      <c r="AC94" s="17"/>
      <c r="AD94" s="17"/>
      <c r="AE94" s="16"/>
      <c r="AF94" s="16"/>
      <c r="AG94" s="16"/>
      <c r="AH94" s="17"/>
      <c r="AI94" s="17"/>
      <c r="AJ94" s="17"/>
      <c r="AK94" s="16"/>
      <c r="AL94" s="16"/>
      <c r="AM94" s="16"/>
    </row>
    <row r="95" spans="1:39">
      <c r="A95" s="70">
        <v>38</v>
      </c>
      <c r="B95" s="107" t="s">
        <v>66</v>
      </c>
      <c r="C95" s="66" t="s">
        <v>35</v>
      </c>
      <c r="D95" s="67"/>
      <c r="E95" s="16" t="s">
        <v>36</v>
      </c>
      <c r="F95" s="38">
        <f t="shared" si="50"/>
        <v>78</v>
      </c>
      <c r="G95" s="38">
        <f t="shared" si="51"/>
        <v>13</v>
      </c>
      <c r="H95" s="38">
        <f t="shared" si="52"/>
        <v>39</v>
      </c>
      <c r="I95" s="38">
        <f t="shared" si="53"/>
        <v>26</v>
      </c>
      <c r="J95" s="37"/>
      <c r="K95" s="37"/>
      <c r="L95" s="37"/>
      <c r="M95" s="16"/>
      <c r="N95" s="16"/>
      <c r="O95" s="16"/>
      <c r="P95" s="37"/>
      <c r="Q95" s="37"/>
      <c r="R95" s="37"/>
      <c r="S95" s="16">
        <v>13</v>
      </c>
      <c r="T95" s="16">
        <v>39</v>
      </c>
      <c r="U95" s="16">
        <v>26</v>
      </c>
      <c r="V95" s="17"/>
      <c r="W95" s="17"/>
      <c r="X95" s="17"/>
      <c r="Y95" s="16"/>
      <c r="Z95" s="16"/>
      <c r="AA95" s="16"/>
      <c r="AB95" s="17"/>
      <c r="AC95" s="17"/>
      <c r="AD95" s="17"/>
      <c r="AE95" s="16"/>
      <c r="AF95" s="16"/>
      <c r="AG95" s="26"/>
      <c r="AH95" s="28"/>
      <c r="AI95" s="28"/>
      <c r="AJ95" s="28"/>
      <c r="AK95" s="26"/>
      <c r="AL95" s="26"/>
      <c r="AM95" s="29"/>
    </row>
    <row r="96" spans="1:39">
      <c r="A96" s="70"/>
      <c r="B96" s="105"/>
      <c r="C96" s="68"/>
      <c r="D96" s="69"/>
      <c r="E96" s="16" t="s">
        <v>37</v>
      </c>
      <c r="F96" s="38">
        <f t="shared" si="50"/>
        <v>3</v>
      </c>
      <c r="G96" s="38">
        <f t="shared" si="51"/>
        <v>0.5</v>
      </c>
      <c r="H96" s="38">
        <f t="shared" si="52"/>
        <v>1.5</v>
      </c>
      <c r="I96" s="38">
        <f t="shared" si="53"/>
        <v>1</v>
      </c>
      <c r="J96" s="37"/>
      <c r="K96" s="37"/>
      <c r="L96" s="37"/>
      <c r="M96" s="16"/>
      <c r="N96" s="16"/>
      <c r="O96" s="16"/>
      <c r="P96" s="37"/>
      <c r="Q96" s="37"/>
      <c r="R96" s="37"/>
      <c r="S96" s="16">
        <v>0.5</v>
      </c>
      <c r="T96" s="16">
        <v>1.5</v>
      </c>
      <c r="U96" s="16">
        <v>1</v>
      </c>
      <c r="V96" s="17"/>
      <c r="W96" s="17"/>
      <c r="X96" s="17"/>
      <c r="Y96" s="16"/>
      <c r="Z96" s="16"/>
      <c r="AA96" s="16"/>
      <c r="AB96" s="17"/>
      <c r="AC96" s="17"/>
      <c r="AD96" s="17"/>
      <c r="AE96" s="16"/>
      <c r="AF96" s="16"/>
      <c r="AG96" s="16"/>
      <c r="AH96" s="17"/>
      <c r="AI96" s="17"/>
      <c r="AJ96" s="17"/>
      <c r="AK96" s="16"/>
      <c r="AL96" s="16"/>
      <c r="AM96" s="16"/>
    </row>
    <row r="97" spans="1:39">
      <c r="A97" s="70">
        <v>39</v>
      </c>
      <c r="B97" s="83" t="s">
        <v>109</v>
      </c>
      <c r="C97" s="66"/>
      <c r="D97" s="67"/>
      <c r="E97" s="38" t="s">
        <v>36</v>
      </c>
      <c r="F97" s="38"/>
      <c r="G97" s="38"/>
      <c r="H97" s="38"/>
      <c r="I97" s="38"/>
      <c r="J97" s="37"/>
      <c r="K97" s="37"/>
      <c r="L97" s="37"/>
      <c r="M97" s="38"/>
      <c r="N97" s="38"/>
      <c r="O97" s="38"/>
      <c r="P97" s="37"/>
      <c r="Q97" s="37"/>
      <c r="R97" s="37"/>
      <c r="S97" s="38"/>
      <c r="T97" s="38"/>
      <c r="U97" s="38"/>
      <c r="V97" s="37"/>
      <c r="W97" s="37"/>
      <c r="X97" s="37"/>
      <c r="Y97" s="38"/>
      <c r="Z97" s="38"/>
      <c r="AA97" s="38"/>
      <c r="AB97" s="37"/>
      <c r="AC97" s="37"/>
      <c r="AD97" s="37"/>
      <c r="AE97" s="38"/>
      <c r="AF97" s="38"/>
      <c r="AG97" s="38"/>
      <c r="AH97" s="37"/>
      <c r="AI97" s="37"/>
      <c r="AJ97" s="37"/>
      <c r="AK97" s="38"/>
      <c r="AL97" s="38"/>
      <c r="AM97" s="38"/>
    </row>
    <row r="98" spans="1:39">
      <c r="A98" s="70"/>
      <c r="B98" s="84"/>
      <c r="C98" s="68"/>
      <c r="D98" s="69"/>
      <c r="E98" s="38" t="s">
        <v>37</v>
      </c>
      <c r="F98" s="38"/>
      <c r="G98" s="38"/>
      <c r="H98" s="38"/>
      <c r="I98" s="38"/>
      <c r="J98" s="37"/>
      <c r="K98" s="37"/>
      <c r="L98" s="37"/>
      <c r="M98" s="38"/>
      <c r="N98" s="38"/>
      <c r="O98" s="38"/>
      <c r="P98" s="37"/>
      <c r="Q98" s="37"/>
      <c r="R98" s="37"/>
      <c r="S98" s="38"/>
      <c r="T98" s="38"/>
      <c r="U98" s="38"/>
      <c r="V98" s="37"/>
      <c r="W98" s="37"/>
      <c r="X98" s="37"/>
      <c r="Y98" s="38"/>
      <c r="Z98" s="38"/>
      <c r="AA98" s="38"/>
      <c r="AB98" s="37"/>
      <c r="AC98" s="37"/>
      <c r="AD98" s="37"/>
      <c r="AE98" s="38"/>
      <c r="AF98" s="38"/>
      <c r="AG98" s="38"/>
      <c r="AH98" s="37"/>
      <c r="AI98" s="37"/>
      <c r="AJ98" s="37"/>
      <c r="AK98" s="38"/>
      <c r="AL98" s="38"/>
      <c r="AM98" s="38"/>
    </row>
    <row r="99" spans="1:39" ht="14.65" customHeight="1">
      <c r="A99" s="70">
        <v>40</v>
      </c>
      <c r="B99" s="128" t="s">
        <v>110</v>
      </c>
      <c r="C99" s="66" t="s">
        <v>65</v>
      </c>
      <c r="D99" s="67"/>
      <c r="E99" s="16" t="s">
        <v>36</v>
      </c>
      <c r="F99" s="38">
        <f t="shared" ref="F99" si="54">SUM(G99:I99)</f>
        <v>169</v>
      </c>
      <c r="G99" s="38">
        <f t="shared" ref="G99" si="55">SUM(J99+M99+P99+S99+V99+Y99+AB99+AE99+AH99+AK99)</f>
        <v>39</v>
      </c>
      <c r="H99" s="38">
        <f t="shared" ref="H99" si="56">SUM(K99+N99+Q99+T99+W99+Z99+AC99+AF99+AI99+AL99)</f>
        <v>78</v>
      </c>
      <c r="I99" s="38">
        <f t="shared" ref="I99" si="57">SUM(L99+O99+R99+U99+X99+AA99+AD99+AG99+AJ99+AM99)</f>
        <v>52</v>
      </c>
      <c r="J99" s="37"/>
      <c r="K99" s="37"/>
      <c r="L99" s="37"/>
      <c r="M99" s="16"/>
      <c r="N99" s="16"/>
      <c r="O99" s="16"/>
      <c r="P99" s="37">
        <v>26</v>
      </c>
      <c r="Q99" s="37">
        <v>39</v>
      </c>
      <c r="R99" s="37">
        <v>26</v>
      </c>
      <c r="S99" s="38">
        <v>13</v>
      </c>
      <c r="T99" s="38">
        <v>39</v>
      </c>
      <c r="U99" s="38">
        <v>26</v>
      </c>
      <c r="V99" s="17"/>
      <c r="W99" s="17"/>
      <c r="X99" s="17"/>
      <c r="Y99" s="16"/>
      <c r="Z99" s="16"/>
      <c r="AA99" s="16"/>
      <c r="AB99" s="17"/>
      <c r="AC99" s="17"/>
      <c r="AD99" s="17"/>
      <c r="AE99" s="16"/>
      <c r="AF99" s="16"/>
      <c r="AG99" s="25"/>
      <c r="AH99" s="24"/>
      <c r="AI99" s="24"/>
      <c r="AJ99" s="24"/>
      <c r="AK99" s="25"/>
      <c r="AL99" s="25"/>
      <c r="AM99" s="25"/>
    </row>
    <row r="100" spans="1:39">
      <c r="A100" s="70"/>
      <c r="B100" s="128"/>
      <c r="C100" s="68"/>
      <c r="D100" s="69"/>
      <c r="E100" s="16" t="s">
        <v>37</v>
      </c>
      <c r="F100" s="38">
        <f t="shared" si="50"/>
        <v>6.5</v>
      </c>
      <c r="G100" s="38">
        <f t="shared" si="51"/>
        <v>1.5</v>
      </c>
      <c r="H100" s="38">
        <f t="shared" si="52"/>
        <v>3</v>
      </c>
      <c r="I100" s="38">
        <f t="shared" si="53"/>
        <v>2</v>
      </c>
      <c r="J100" s="37"/>
      <c r="K100" s="37"/>
      <c r="L100" s="37"/>
      <c r="M100" s="16"/>
      <c r="N100" s="16"/>
      <c r="O100" s="16"/>
      <c r="P100" s="37">
        <v>1</v>
      </c>
      <c r="Q100" s="37">
        <v>1.5</v>
      </c>
      <c r="R100" s="37">
        <v>1</v>
      </c>
      <c r="S100" s="38">
        <v>0.5</v>
      </c>
      <c r="T100" s="38">
        <v>1.5</v>
      </c>
      <c r="U100" s="38">
        <v>1</v>
      </c>
      <c r="V100" s="17"/>
      <c r="W100" s="17"/>
      <c r="X100" s="17"/>
      <c r="Y100" s="16"/>
      <c r="Z100" s="16"/>
      <c r="AA100" s="16"/>
      <c r="AB100" s="17"/>
      <c r="AC100" s="17"/>
      <c r="AD100" s="17"/>
      <c r="AE100" s="16"/>
      <c r="AF100" s="16"/>
      <c r="AG100" s="25"/>
      <c r="AH100" s="24"/>
      <c r="AI100" s="24"/>
      <c r="AJ100" s="24"/>
      <c r="AK100" s="25"/>
      <c r="AL100" s="25"/>
      <c r="AM100" s="25"/>
    </row>
    <row r="101" spans="1:39" ht="14.65" customHeight="1">
      <c r="A101" s="70">
        <v>41</v>
      </c>
      <c r="B101" s="128" t="s">
        <v>67</v>
      </c>
      <c r="C101" s="66" t="s">
        <v>35</v>
      </c>
      <c r="D101" s="67"/>
      <c r="E101" s="16" t="s">
        <v>36</v>
      </c>
      <c r="F101" s="38">
        <f t="shared" si="50"/>
        <v>39</v>
      </c>
      <c r="G101" s="38">
        <f t="shared" si="51"/>
        <v>0</v>
      </c>
      <c r="H101" s="38">
        <f t="shared" si="52"/>
        <v>26</v>
      </c>
      <c r="I101" s="38">
        <f t="shared" si="53"/>
        <v>13</v>
      </c>
      <c r="J101" s="37"/>
      <c r="K101" s="37"/>
      <c r="L101" s="37"/>
      <c r="M101" s="30"/>
      <c r="N101" s="16"/>
      <c r="O101" s="16"/>
      <c r="P101" s="37"/>
      <c r="Q101" s="37">
        <v>26</v>
      </c>
      <c r="R101" s="37">
        <v>13</v>
      </c>
      <c r="S101" s="16"/>
      <c r="T101" s="16"/>
      <c r="U101" s="16"/>
      <c r="V101" s="17"/>
      <c r="W101" s="17"/>
      <c r="X101" s="17"/>
      <c r="Y101" s="16"/>
      <c r="Z101" s="16"/>
      <c r="AA101" s="16"/>
      <c r="AB101" s="17"/>
      <c r="AC101" s="17"/>
      <c r="AD101" s="17"/>
      <c r="AE101" s="16"/>
      <c r="AF101" s="16"/>
      <c r="AG101" s="25"/>
      <c r="AH101" s="24"/>
      <c r="AI101" s="24"/>
      <c r="AJ101" s="24"/>
      <c r="AK101" s="25"/>
      <c r="AL101" s="25"/>
      <c r="AM101" s="25"/>
    </row>
    <row r="102" spans="1:39">
      <c r="A102" s="70"/>
      <c r="B102" s="128"/>
      <c r="C102" s="68"/>
      <c r="D102" s="69"/>
      <c r="E102" s="16" t="s">
        <v>37</v>
      </c>
      <c r="F102" s="38">
        <f t="shared" si="50"/>
        <v>1.5</v>
      </c>
      <c r="G102" s="38">
        <f t="shared" si="51"/>
        <v>0</v>
      </c>
      <c r="H102" s="38">
        <f t="shared" si="52"/>
        <v>1</v>
      </c>
      <c r="I102" s="38">
        <f t="shared" si="53"/>
        <v>0.5</v>
      </c>
      <c r="J102" s="37"/>
      <c r="K102" s="37"/>
      <c r="L102" s="37"/>
      <c r="M102" s="30"/>
      <c r="N102" s="16"/>
      <c r="O102" s="16"/>
      <c r="P102" s="37"/>
      <c r="Q102" s="37">
        <v>1</v>
      </c>
      <c r="R102" s="37">
        <v>0.5</v>
      </c>
      <c r="S102" s="16"/>
      <c r="T102" s="16"/>
      <c r="U102" s="16"/>
      <c r="V102" s="17"/>
      <c r="W102" s="17"/>
      <c r="X102" s="17"/>
      <c r="Y102" s="16"/>
      <c r="Z102" s="16"/>
      <c r="AA102" s="16"/>
      <c r="AB102" s="17"/>
      <c r="AC102" s="17"/>
      <c r="AD102" s="17"/>
      <c r="AE102" s="16"/>
      <c r="AF102" s="16"/>
      <c r="AG102" s="25"/>
      <c r="AH102" s="24"/>
      <c r="AI102" s="24"/>
      <c r="AJ102" s="24"/>
      <c r="AK102" s="25"/>
      <c r="AL102" s="25"/>
      <c r="AM102" s="25"/>
    </row>
    <row r="103" spans="1:39" ht="14.65" customHeight="1">
      <c r="A103" s="70">
        <v>42</v>
      </c>
      <c r="B103" s="128" t="s">
        <v>68</v>
      </c>
      <c r="C103" s="66" t="s">
        <v>35</v>
      </c>
      <c r="D103" s="67"/>
      <c r="E103" s="16" t="s">
        <v>36</v>
      </c>
      <c r="F103" s="38">
        <f t="shared" si="50"/>
        <v>39</v>
      </c>
      <c r="G103" s="38">
        <f t="shared" si="51"/>
        <v>0</v>
      </c>
      <c r="H103" s="38">
        <f t="shared" si="52"/>
        <v>26</v>
      </c>
      <c r="I103" s="38">
        <f t="shared" si="53"/>
        <v>13</v>
      </c>
      <c r="J103" s="37"/>
      <c r="K103" s="37"/>
      <c r="L103" s="37"/>
      <c r="M103" s="16"/>
      <c r="N103" s="16"/>
      <c r="O103" s="16"/>
      <c r="P103" s="37"/>
      <c r="Q103" s="37"/>
      <c r="R103" s="37"/>
      <c r="S103" s="16"/>
      <c r="T103" s="16"/>
      <c r="U103" s="16"/>
      <c r="V103" s="17"/>
      <c r="W103" s="17"/>
      <c r="X103" s="17"/>
      <c r="Y103" s="16"/>
      <c r="Z103" s="16">
        <v>26</v>
      </c>
      <c r="AA103" s="16">
        <v>13</v>
      </c>
      <c r="AB103" s="17"/>
      <c r="AC103" s="17"/>
      <c r="AD103" s="17"/>
      <c r="AE103" s="16"/>
      <c r="AF103" s="16"/>
      <c r="AG103" s="25"/>
      <c r="AH103" s="24"/>
      <c r="AI103" s="24"/>
      <c r="AJ103" s="24"/>
      <c r="AK103" s="25"/>
      <c r="AL103" s="25"/>
      <c r="AM103" s="25"/>
    </row>
    <row r="104" spans="1:39">
      <c r="A104" s="70"/>
      <c r="B104" s="128"/>
      <c r="C104" s="68"/>
      <c r="D104" s="69"/>
      <c r="E104" s="16" t="s">
        <v>37</v>
      </c>
      <c r="F104" s="38">
        <f t="shared" si="50"/>
        <v>1.5</v>
      </c>
      <c r="G104" s="38">
        <f t="shared" si="51"/>
        <v>0</v>
      </c>
      <c r="H104" s="38">
        <f t="shared" si="52"/>
        <v>1</v>
      </c>
      <c r="I104" s="38">
        <f t="shared" si="53"/>
        <v>0.5</v>
      </c>
      <c r="J104" s="37"/>
      <c r="K104" s="37"/>
      <c r="L104" s="37"/>
      <c r="M104" s="16"/>
      <c r="N104" s="16"/>
      <c r="O104" s="16"/>
      <c r="P104" s="37"/>
      <c r="Q104" s="37"/>
      <c r="R104" s="37"/>
      <c r="S104" s="16"/>
      <c r="T104" s="16"/>
      <c r="U104" s="16"/>
      <c r="V104" s="17"/>
      <c r="W104" s="17"/>
      <c r="X104" s="17"/>
      <c r="Y104" s="16"/>
      <c r="Z104" s="16">
        <v>1</v>
      </c>
      <c r="AA104" s="16">
        <v>0.5</v>
      </c>
      <c r="AB104" s="17"/>
      <c r="AC104" s="17"/>
      <c r="AD104" s="17"/>
      <c r="AE104" s="16"/>
      <c r="AF104" s="16"/>
      <c r="AG104" s="25"/>
      <c r="AH104" s="24"/>
      <c r="AI104" s="24"/>
      <c r="AJ104" s="24"/>
      <c r="AK104" s="25"/>
      <c r="AL104" s="25"/>
      <c r="AM104" s="25"/>
    </row>
    <row r="105" spans="1:39" ht="14.65" customHeight="1">
      <c r="A105" s="70">
        <v>43</v>
      </c>
      <c r="B105" s="124" t="s">
        <v>69</v>
      </c>
      <c r="C105" s="66" t="s">
        <v>65</v>
      </c>
      <c r="D105" s="67"/>
      <c r="E105" s="16" t="s">
        <v>36</v>
      </c>
      <c r="F105" s="38">
        <f t="shared" si="50"/>
        <v>104</v>
      </c>
      <c r="G105" s="38">
        <f t="shared" si="51"/>
        <v>13</v>
      </c>
      <c r="H105" s="38">
        <f t="shared" si="52"/>
        <v>52</v>
      </c>
      <c r="I105" s="38">
        <f t="shared" si="53"/>
        <v>39</v>
      </c>
      <c r="J105" s="37"/>
      <c r="K105" s="37"/>
      <c r="L105" s="37"/>
      <c r="M105" s="16">
        <v>13</v>
      </c>
      <c r="N105" s="16">
        <v>26</v>
      </c>
      <c r="O105" s="16">
        <v>26</v>
      </c>
      <c r="P105" s="37"/>
      <c r="Q105" s="37">
        <v>26</v>
      </c>
      <c r="R105" s="37">
        <v>13</v>
      </c>
      <c r="S105" s="16"/>
      <c r="T105" s="16"/>
      <c r="U105" s="16"/>
      <c r="V105" s="17"/>
      <c r="W105" s="17"/>
      <c r="X105" s="17"/>
      <c r="Y105" s="16"/>
      <c r="Z105" s="16"/>
      <c r="AA105" s="18"/>
      <c r="AB105" s="24"/>
      <c r="AC105" s="24"/>
      <c r="AD105" s="24"/>
      <c r="AE105" s="25"/>
      <c r="AF105" s="25"/>
      <c r="AG105" s="16"/>
      <c r="AH105" s="24"/>
      <c r="AI105" s="24"/>
      <c r="AJ105" s="24"/>
      <c r="AK105" s="25"/>
      <c r="AL105" s="25"/>
      <c r="AM105" s="25"/>
    </row>
    <row r="106" spans="1:39">
      <c r="A106" s="70"/>
      <c r="B106" s="124"/>
      <c r="C106" s="68"/>
      <c r="D106" s="69"/>
      <c r="E106" s="16" t="s">
        <v>37</v>
      </c>
      <c r="F106" s="38">
        <f t="shared" si="50"/>
        <v>4</v>
      </c>
      <c r="G106" s="38">
        <f t="shared" si="51"/>
        <v>0.5</v>
      </c>
      <c r="H106" s="38">
        <f t="shared" si="52"/>
        <v>2</v>
      </c>
      <c r="I106" s="38">
        <f t="shared" si="53"/>
        <v>1.5</v>
      </c>
      <c r="J106" s="17"/>
      <c r="K106" s="17"/>
      <c r="L106" s="17"/>
      <c r="M106" s="16">
        <v>0.5</v>
      </c>
      <c r="N106" s="16">
        <v>1</v>
      </c>
      <c r="O106" s="16">
        <v>1</v>
      </c>
      <c r="P106" s="37"/>
      <c r="Q106" s="37">
        <v>1</v>
      </c>
      <c r="R106" s="37">
        <v>0.5</v>
      </c>
      <c r="S106" s="16"/>
      <c r="T106" s="16"/>
      <c r="U106" s="16"/>
      <c r="V106" s="17"/>
      <c r="W106" s="17"/>
      <c r="X106" s="17"/>
      <c r="Y106" s="16"/>
      <c r="Z106" s="16"/>
      <c r="AA106" s="16"/>
      <c r="AB106" s="24"/>
      <c r="AC106" s="24"/>
      <c r="AD106" s="24"/>
      <c r="AE106" s="25"/>
      <c r="AF106" s="25"/>
      <c r="AG106" s="16"/>
      <c r="AH106" s="24"/>
      <c r="AI106" s="24"/>
      <c r="AJ106" s="24"/>
      <c r="AK106" s="25"/>
      <c r="AL106" s="25"/>
      <c r="AM106" s="25"/>
    </row>
    <row r="107" spans="1:39">
      <c r="A107" s="70">
        <v>44</v>
      </c>
      <c r="B107" s="83" t="s">
        <v>111</v>
      </c>
      <c r="C107" s="66" t="s">
        <v>65</v>
      </c>
      <c r="D107" s="67"/>
      <c r="E107" s="16" t="s">
        <v>36</v>
      </c>
      <c r="F107" s="57">
        <f t="shared" si="50"/>
        <v>13</v>
      </c>
      <c r="G107" s="57">
        <f t="shared" si="51"/>
        <v>0</v>
      </c>
      <c r="H107" s="57">
        <f t="shared" si="52"/>
        <v>0</v>
      </c>
      <c r="I107" s="57">
        <f t="shared" si="53"/>
        <v>13</v>
      </c>
      <c r="J107" s="17"/>
      <c r="K107" s="17"/>
      <c r="L107" s="17"/>
      <c r="M107" s="16"/>
      <c r="N107" s="16"/>
      <c r="O107" s="16"/>
      <c r="P107" s="37"/>
      <c r="Q107" s="37"/>
      <c r="R107" s="37"/>
      <c r="S107" s="16"/>
      <c r="T107" s="16"/>
      <c r="U107" s="16"/>
      <c r="V107" s="17"/>
      <c r="W107" s="17"/>
      <c r="X107" s="17"/>
      <c r="Y107" s="16"/>
      <c r="Z107" s="16"/>
      <c r="AA107" s="60">
        <v>13</v>
      </c>
      <c r="AB107" s="24"/>
      <c r="AC107" s="24"/>
      <c r="AD107" s="24"/>
      <c r="AE107" s="25"/>
      <c r="AF107" s="25"/>
      <c r="AG107" s="16"/>
      <c r="AH107" s="24"/>
      <c r="AI107" s="24"/>
      <c r="AJ107" s="24"/>
      <c r="AK107" s="25"/>
      <c r="AL107" s="25"/>
      <c r="AM107" s="25"/>
    </row>
    <row r="108" spans="1:39">
      <c r="A108" s="70"/>
      <c r="B108" s="84"/>
      <c r="C108" s="68"/>
      <c r="D108" s="69"/>
      <c r="E108" s="16" t="s">
        <v>37</v>
      </c>
      <c r="F108" s="57">
        <f t="shared" si="50"/>
        <v>0.5</v>
      </c>
      <c r="G108" s="57">
        <f t="shared" si="51"/>
        <v>0</v>
      </c>
      <c r="H108" s="57">
        <f t="shared" si="52"/>
        <v>0</v>
      </c>
      <c r="I108" s="57">
        <f t="shared" si="53"/>
        <v>0.5</v>
      </c>
      <c r="J108" s="17"/>
      <c r="K108" s="17"/>
      <c r="L108" s="17"/>
      <c r="M108" s="16"/>
      <c r="N108" s="16"/>
      <c r="O108" s="16"/>
      <c r="P108" s="37"/>
      <c r="Q108" s="34"/>
      <c r="R108" s="37"/>
      <c r="S108" s="16"/>
      <c r="T108" s="16"/>
      <c r="U108" s="16"/>
      <c r="V108" s="17"/>
      <c r="W108" s="17"/>
      <c r="X108" s="17"/>
      <c r="Y108" s="16"/>
      <c r="Z108" s="16"/>
      <c r="AA108" s="59">
        <v>0.5</v>
      </c>
      <c r="AB108" s="24"/>
      <c r="AC108" s="24"/>
      <c r="AD108" s="24"/>
      <c r="AE108" s="25"/>
      <c r="AF108" s="25"/>
      <c r="AG108" s="16"/>
      <c r="AH108" s="24"/>
      <c r="AI108" s="24"/>
      <c r="AJ108" s="24"/>
      <c r="AK108" s="25"/>
      <c r="AL108" s="25"/>
      <c r="AM108" s="25"/>
    </row>
    <row r="109" spans="1:39" ht="14.65" customHeight="1">
      <c r="A109" s="70">
        <v>45</v>
      </c>
      <c r="B109" s="128" t="s">
        <v>112</v>
      </c>
      <c r="C109" s="66" t="s">
        <v>35</v>
      </c>
      <c r="D109" s="67"/>
      <c r="E109" s="16" t="s">
        <v>36</v>
      </c>
      <c r="F109" s="38">
        <f t="shared" si="50"/>
        <v>52</v>
      </c>
      <c r="G109" s="38">
        <f t="shared" si="51"/>
        <v>13</v>
      </c>
      <c r="H109" s="38">
        <f t="shared" si="52"/>
        <v>26</v>
      </c>
      <c r="I109" s="38">
        <f t="shared" si="53"/>
        <v>13</v>
      </c>
      <c r="J109" s="17"/>
      <c r="K109" s="17"/>
      <c r="L109" s="17"/>
      <c r="M109" s="30"/>
      <c r="N109" s="16"/>
      <c r="O109" s="16"/>
      <c r="P109" s="37"/>
      <c r="Q109" s="37"/>
      <c r="R109" s="37"/>
      <c r="S109" s="16"/>
      <c r="T109" s="16"/>
      <c r="U109" s="16"/>
      <c r="V109" s="17">
        <v>13</v>
      </c>
      <c r="W109" s="17">
        <v>26</v>
      </c>
      <c r="X109" s="17">
        <v>13</v>
      </c>
      <c r="Y109" s="16"/>
      <c r="Z109" s="16"/>
      <c r="AA109" s="60"/>
      <c r="AB109" s="24"/>
      <c r="AC109" s="24"/>
      <c r="AD109" s="24"/>
      <c r="AE109" s="25"/>
      <c r="AF109" s="25"/>
      <c r="AG109" s="16"/>
      <c r="AH109" s="24"/>
      <c r="AI109" s="24"/>
      <c r="AJ109" s="24"/>
      <c r="AK109" s="25"/>
      <c r="AL109" s="25"/>
      <c r="AM109" s="25"/>
    </row>
    <row r="110" spans="1:39">
      <c r="A110" s="70"/>
      <c r="B110" s="128"/>
      <c r="C110" s="68"/>
      <c r="D110" s="69"/>
      <c r="E110" s="16" t="s">
        <v>37</v>
      </c>
      <c r="F110" s="38">
        <f t="shared" si="50"/>
        <v>2</v>
      </c>
      <c r="G110" s="38">
        <f t="shared" si="51"/>
        <v>0.5</v>
      </c>
      <c r="H110" s="38">
        <f t="shared" si="52"/>
        <v>1</v>
      </c>
      <c r="I110" s="38">
        <f t="shared" si="53"/>
        <v>0.5</v>
      </c>
      <c r="J110" s="17"/>
      <c r="K110" s="17"/>
      <c r="L110" s="17"/>
      <c r="M110" s="30"/>
      <c r="N110" s="16"/>
      <c r="O110" s="16"/>
      <c r="P110" s="37"/>
      <c r="Q110" s="37"/>
      <c r="R110" s="37"/>
      <c r="S110" s="16"/>
      <c r="T110" s="16"/>
      <c r="U110" s="16"/>
      <c r="V110" s="17">
        <v>0.5</v>
      </c>
      <c r="W110" s="17">
        <v>1</v>
      </c>
      <c r="X110" s="17">
        <v>0.5</v>
      </c>
      <c r="Y110" s="16"/>
      <c r="Z110" s="16"/>
      <c r="AA110" s="59"/>
      <c r="AB110" s="24"/>
      <c r="AC110" s="24"/>
      <c r="AD110" s="24"/>
      <c r="AE110" s="25"/>
      <c r="AF110" s="25"/>
      <c r="AG110" s="16"/>
      <c r="AH110" s="24"/>
      <c r="AI110" s="24"/>
      <c r="AJ110" s="24"/>
      <c r="AK110" s="25"/>
      <c r="AL110" s="25"/>
      <c r="AM110" s="25"/>
    </row>
    <row r="111" spans="1:39">
      <c r="A111" s="70">
        <v>46</v>
      </c>
      <c r="B111" s="128" t="s">
        <v>116</v>
      </c>
      <c r="C111" s="66" t="s">
        <v>35</v>
      </c>
      <c r="D111" s="67"/>
      <c r="E111" s="16" t="s">
        <v>36</v>
      </c>
      <c r="F111" s="38">
        <f t="shared" si="50"/>
        <v>91</v>
      </c>
      <c r="G111" s="38">
        <f t="shared" si="51"/>
        <v>13</v>
      </c>
      <c r="H111" s="38">
        <f t="shared" si="52"/>
        <v>52</v>
      </c>
      <c r="I111" s="38">
        <f t="shared" si="53"/>
        <v>26</v>
      </c>
      <c r="J111" s="17"/>
      <c r="K111" s="17"/>
      <c r="L111" s="17"/>
      <c r="M111" s="16"/>
      <c r="N111" s="16"/>
      <c r="O111" s="16"/>
      <c r="P111" s="37"/>
      <c r="Q111" s="34"/>
      <c r="R111" s="37"/>
      <c r="S111" s="16">
        <v>13</v>
      </c>
      <c r="T111" s="16">
        <v>26</v>
      </c>
      <c r="U111" s="16">
        <v>13</v>
      </c>
      <c r="V111" s="17"/>
      <c r="W111" s="17">
        <v>26</v>
      </c>
      <c r="X111" s="17">
        <v>13</v>
      </c>
      <c r="Y111" s="16"/>
      <c r="Z111" s="16"/>
      <c r="AA111" s="60"/>
      <c r="AB111" s="24"/>
      <c r="AC111" s="24"/>
      <c r="AD111" s="24"/>
      <c r="AE111" s="25"/>
      <c r="AF111" s="25"/>
      <c r="AG111" s="16"/>
      <c r="AH111" s="24"/>
      <c r="AI111" s="24"/>
      <c r="AJ111" s="24"/>
      <c r="AK111" s="25"/>
      <c r="AL111" s="25"/>
      <c r="AM111" s="25"/>
    </row>
    <row r="112" spans="1:39">
      <c r="A112" s="70"/>
      <c r="B112" s="128"/>
      <c r="C112" s="68"/>
      <c r="D112" s="69"/>
      <c r="E112" s="16" t="s">
        <v>37</v>
      </c>
      <c r="F112" s="38">
        <f t="shared" si="50"/>
        <v>3.5</v>
      </c>
      <c r="G112" s="38">
        <f t="shared" si="51"/>
        <v>0.5</v>
      </c>
      <c r="H112" s="38">
        <f t="shared" si="52"/>
        <v>2</v>
      </c>
      <c r="I112" s="38">
        <f t="shared" si="53"/>
        <v>1</v>
      </c>
      <c r="J112" s="17"/>
      <c r="K112" s="17"/>
      <c r="L112" s="17"/>
      <c r="M112" s="16"/>
      <c r="N112" s="16"/>
      <c r="O112" s="16"/>
      <c r="P112" s="37"/>
      <c r="Q112" s="34"/>
      <c r="R112" s="37"/>
      <c r="S112" s="16">
        <v>0.5</v>
      </c>
      <c r="T112" s="16">
        <v>1</v>
      </c>
      <c r="U112" s="16">
        <v>0.5</v>
      </c>
      <c r="V112" s="17"/>
      <c r="W112" s="17">
        <v>1</v>
      </c>
      <c r="X112" s="17">
        <v>0.5</v>
      </c>
      <c r="Y112" s="16"/>
      <c r="Z112" s="16"/>
      <c r="AA112" s="59"/>
      <c r="AB112" s="24"/>
      <c r="AC112" s="24"/>
      <c r="AD112" s="24"/>
      <c r="AE112" s="25"/>
      <c r="AF112" s="25"/>
      <c r="AG112" s="16"/>
      <c r="AH112" s="24"/>
      <c r="AI112" s="24"/>
      <c r="AJ112" s="24"/>
      <c r="AK112" s="25"/>
      <c r="AL112" s="25"/>
      <c r="AM112" s="25"/>
    </row>
    <row r="113" spans="1:39">
      <c r="A113" s="70">
        <v>47</v>
      </c>
      <c r="B113" s="128" t="s">
        <v>115</v>
      </c>
      <c r="C113" s="66" t="s">
        <v>35</v>
      </c>
      <c r="D113" s="67"/>
      <c r="E113" s="16" t="s">
        <v>36</v>
      </c>
      <c r="F113" s="38">
        <f t="shared" si="50"/>
        <v>78</v>
      </c>
      <c r="G113" s="38">
        <f t="shared" si="51"/>
        <v>13</v>
      </c>
      <c r="H113" s="38">
        <f t="shared" si="52"/>
        <v>52</v>
      </c>
      <c r="I113" s="38">
        <f t="shared" si="53"/>
        <v>13</v>
      </c>
      <c r="J113" s="17"/>
      <c r="K113" s="17"/>
      <c r="L113" s="17"/>
      <c r="M113" s="16"/>
      <c r="N113" s="16"/>
      <c r="O113" s="16"/>
      <c r="P113" s="37"/>
      <c r="Q113" s="37"/>
      <c r="R113" s="37"/>
      <c r="S113" s="38"/>
      <c r="T113" s="38"/>
      <c r="U113" s="38"/>
      <c r="V113" s="17">
        <v>13</v>
      </c>
      <c r="W113" s="17">
        <v>26</v>
      </c>
      <c r="X113" s="17">
        <v>13</v>
      </c>
      <c r="Y113" s="16"/>
      <c r="Z113" s="56">
        <v>26</v>
      </c>
      <c r="AA113" s="59"/>
      <c r="AB113" s="24"/>
      <c r="AC113" s="24"/>
      <c r="AD113" s="24"/>
      <c r="AE113" s="25"/>
      <c r="AF113" s="25"/>
      <c r="AG113" s="16"/>
      <c r="AH113" s="24"/>
      <c r="AI113" s="24"/>
      <c r="AJ113" s="24"/>
      <c r="AK113" s="25"/>
      <c r="AL113" s="25"/>
      <c r="AM113" s="25"/>
    </row>
    <row r="114" spans="1:39">
      <c r="A114" s="70"/>
      <c r="B114" s="128"/>
      <c r="C114" s="68"/>
      <c r="D114" s="69"/>
      <c r="E114" s="16" t="s">
        <v>37</v>
      </c>
      <c r="F114" s="38">
        <f t="shared" si="50"/>
        <v>3</v>
      </c>
      <c r="G114" s="38">
        <f t="shared" si="51"/>
        <v>0.5</v>
      </c>
      <c r="H114" s="38">
        <f t="shared" si="52"/>
        <v>2</v>
      </c>
      <c r="I114" s="38">
        <f t="shared" si="53"/>
        <v>0.5</v>
      </c>
      <c r="J114" s="17"/>
      <c r="K114" s="17"/>
      <c r="L114" s="17"/>
      <c r="M114" s="16"/>
      <c r="N114" s="16"/>
      <c r="O114" s="16"/>
      <c r="P114" s="37"/>
      <c r="Q114" s="37"/>
      <c r="R114" s="37"/>
      <c r="S114" s="38"/>
      <c r="T114" s="38"/>
      <c r="U114" s="38"/>
      <c r="V114" s="17">
        <v>0.5</v>
      </c>
      <c r="W114" s="17">
        <v>1</v>
      </c>
      <c r="X114" s="17">
        <v>0.5</v>
      </c>
      <c r="Y114" s="16"/>
      <c r="Z114" s="56">
        <v>1</v>
      </c>
      <c r="AA114" s="59"/>
      <c r="AB114" s="24"/>
      <c r="AC114" s="24"/>
      <c r="AD114" s="24"/>
      <c r="AE114" s="25"/>
      <c r="AF114" s="25"/>
      <c r="AG114" s="16"/>
      <c r="AH114" s="24"/>
      <c r="AI114" s="24"/>
      <c r="AJ114" s="24"/>
      <c r="AK114" s="25"/>
      <c r="AL114" s="25"/>
      <c r="AM114" s="25"/>
    </row>
    <row r="115" spans="1:39">
      <c r="A115" s="70">
        <v>48</v>
      </c>
      <c r="B115" s="124" t="s">
        <v>70</v>
      </c>
      <c r="C115" s="66" t="s">
        <v>35</v>
      </c>
      <c r="D115" s="67"/>
      <c r="E115" s="16" t="s">
        <v>36</v>
      </c>
      <c r="F115" s="38">
        <f t="shared" si="50"/>
        <v>52</v>
      </c>
      <c r="G115" s="38">
        <f t="shared" si="51"/>
        <v>13</v>
      </c>
      <c r="H115" s="38">
        <f t="shared" si="52"/>
        <v>26</v>
      </c>
      <c r="I115" s="38">
        <f t="shared" si="53"/>
        <v>13</v>
      </c>
      <c r="J115" s="17"/>
      <c r="K115" s="17"/>
      <c r="L115" s="17"/>
      <c r="M115" s="16"/>
      <c r="N115" s="16"/>
      <c r="O115" s="16"/>
      <c r="P115" s="37"/>
      <c r="Q115" s="37"/>
      <c r="R115" s="37"/>
      <c r="S115" s="16"/>
      <c r="T115" s="16"/>
      <c r="U115" s="16"/>
      <c r="V115" s="17"/>
      <c r="W115" s="17"/>
      <c r="X115" s="17"/>
      <c r="Y115" s="16">
        <v>13</v>
      </c>
      <c r="Z115" s="16">
        <v>26</v>
      </c>
      <c r="AA115" s="18">
        <v>13</v>
      </c>
      <c r="AB115" s="24"/>
      <c r="AC115" s="24"/>
      <c r="AD115" s="24"/>
      <c r="AE115" s="25"/>
      <c r="AF115" s="25"/>
      <c r="AG115" s="16"/>
      <c r="AH115" s="24"/>
      <c r="AI115" s="24"/>
      <c r="AJ115" s="24"/>
      <c r="AK115" s="25"/>
      <c r="AL115" s="25"/>
      <c r="AM115" s="25"/>
    </row>
    <row r="116" spans="1:39">
      <c r="A116" s="70"/>
      <c r="B116" s="124"/>
      <c r="C116" s="68"/>
      <c r="D116" s="69"/>
      <c r="E116" s="16" t="s">
        <v>37</v>
      </c>
      <c r="F116" s="38">
        <f t="shared" si="50"/>
        <v>2</v>
      </c>
      <c r="G116" s="38">
        <f t="shared" si="51"/>
        <v>0.5</v>
      </c>
      <c r="H116" s="38">
        <f t="shared" si="52"/>
        <v>1</v>
      </c>
      <c r="I116" s="38">
        <f t="shared" si="53"/>
        <v>0.5</v>
      </c>
      <c r="J116" s="17"/>
      <c r="K116" s="17"/>
      <c r="L116" s="17"/>
      <c r="M116" s="16"/>
      <c r="N116" s="16"/>
      <c r="O116" s="16"/>
      <c r="P116" s="37"/>
      <c r="Q116" s="37"/>
      <c r="R116" s="37"/>
      <c r="S116" s="16"/>
      <c r="T116" s="16"/>
      <c r="U116" s="16"/>
      <c r="V116" s="17"/>
      <c r="W116" s="17"/>
      <c r="X116" s="17"/>
      <c r="Y116" s="16">
        <v>0.5</v>
      </c>
      <c r="Z116" s="16">
        <v>1</v>
      </c>
      <c r="AA116" s="16">
        <v>0.5</v>
      </c>
      <c r="AB116" s="24"/>
      <c r="AC116" s="24"/>
      <c r="AD116" s="24"/>
      <c r="AE116" s="25"/>
      <c r="AF116" s="25"/>
      <c r="AG116" s="16"/>
      <c r="AH116" s="24"/>
      <c r="AI116" s="24"/>
      <c r="AJ116" s="24"/>
      <c r="AK116" s="25"/>
      <c r="AL116" s="25"/>
      <c r="AM116" s="25"/>
    </row>
    <row r="117" spans="1:39">
      <c r="A117" s="70">
        <v>49</v>
      </c>
      <c r="B117" s="124" t="s">
        <v>114</v>
      </c>
      <c r="C117" s="66" t="s">
        <v>35</v>
      </c>
      <c r="D117" s="67"/>
      <c r="E117" s="16" t="s">
        <v>36</v>
      </c>
      <c r="F117" s="38">
        <f t="shared" si="50"/>
        <v>52</v>
      </c>
      <c r="G117" s="38">
        <f t="shared" si="51"/>
        <v>13</v>
      </c>
      <c r="H117" s="38">
        <f t="shared" si="52"/>
        <v>26</v>
      </c>
      <c r="I117" s="38">
        <f t="shared" si="53"/>
        <v>13</v>
      </c>
      <c r="J117" s="17"/>
      <c r="K117" s="17"/>
      <c r="L117" s="17"/>
      <c r="M117" s="16"/>
      <c r="N117" s="16"/>
      <c r="O117" s="16"/>
      <c r="P117" s="37"/>
      <c r="Q117" s="37"/>
      <c r="R117" s="37"/>
      <c r="S117" s="16"/>
      <c r="T117" s="16"/>
      <c r="U117" s="16"/>
      <c r="V117" s="17"/>
      <c r="W117" s="17"/>
      <c r="X117" s="17"/>
      <c r="Y117" s="16"/>
      <c r="Z117" s="16"/>
      <c r="AA117" s="18"/>
      <c r="AB117" s="24">
        <v>13</v>
      </c>
      <c r="AC117" s="24">
        <v>26</v>
      </c>
      <c r="AD117" s="24">
        <v>13</v>
      </c>
      <c r="AE117" s="25"/>
      <c r="AF117" s="25"/>
      <c r="AG117" s="16"/>
      <c r="AH117" s="24"/>
      <c r="AI117" s="24"/>
      <c r="AJ117" s="24"/>
      <c r="AK117" s="25"/>
      <c r="AL117" s="25"/>
      <c r="AM117" s="25"/>
    </row>
    <row r="118" spans="1:39">
      <c r="A118" s="70"/>
      <c r="B118" s="124"/>
      <c r="C118" s="68"/>
      <c r="D118" s="69"/>
      <c r="E118" s="16" t="s">
        <v>37</v>
      </c>
      <c r="F118" s="38">
        <f t="shared" si="50"/>
        <v>2</v>
      </c>
      <c r="G118" s="38">
        <f t="shared" si="51"/>
        <v>0.5</v>
      </c>
      <c r="H118" s="38">
        <f t="shared" si="52"/>
        <v>1</v>
      </c>
      <c r="I118" s="38">
        <f t="shared" si="53"/>
        <v>0.5</v>
      </c>
      <c r="J118" s="17"/>
      <c r="K118" s="17"/>
      <c r="L118" s="17"/>
      <c r="M118" s="16"/>
      <c r="N118" s="16"/>
      <c r="O118" s="16"/>
      <c r="P118" s="37"/>
      <c r="Q118" s="37"/>
      <c r="R118" s="37"/>
      <c r="S118" s="16"/>
      <c r="T118" s="16"/>
      <c r="U118" s="16"/>
      <c r="V118" s="17"/>
      <c r="W118" s="17"/>
      <c r="X118" s="17"/>
      <c r="Y118" s="16"/>
      <c r="Z118" s="16"/>
      <c r="AA118" s="16"/>
      <c r="AB118" s="24">
        <v>0.5</v>
      </c>
      <c r="AC118" s="24">
        <v>1</v>
      </c>
      <c r="AD118" s="24">
        <v>0.5</v>
      </c>
      <c r="AE118" s="25"/>
      <c r="AF118" s="25"/>
      <c r="AG118" s="16"/>
      <c r="AH118" s="24"/>
      <c r="AI118" s="24"/>
      <c r="AJ118" s="24"/>
      <c r="AK118" s="25"/>
      <c r="AL118" s="25"/>
      <c r="AM118" s="25"/>
    </row>
    <row r="119" spans="1:39">
      <c r="A119" s="70">
        <v>50</v>
      </c>
      <c r="B119" s="124" t="s">
        <v>113</v>
      </c>
      <c r="C119" s="66" t="s">
        <v>35</v>
      </c>
      <c r="D119" s="67"/>
      <c r="E119" s="16" t="s">
        <v>36</v>
      </c>
      <c r="F119" s="38">
        <f t="shared" si="50"/>
        <v>52</v>
      </c>
      <c r="G119" s="38">
        <f t="shared" si="51"/>
        <v>13</v>
      </c>
      <c r="H119" s="38">
        <f t="shared" si="52"/>
        <v>26</v>
      </c>
      <c r="I119" s="38">
        <f t="shared" si="53"/>
        <v>13</v>
      </c>
      <c r="J119" s="17"/>
      <c r="K119" s="17"/>
      <c r="L119" s="17"/>
      <c r="M119" s="16"/>
      <c r="N119" s="16"/>
      <c r="O119" s="16"/>
      <c r="P119" s="37"/>
      <c r="Q119" s="37"/>
      <c r="R119" s="37"/>
      <c r="S119" s="16"/>
      <c r="T119" s="16"/>
      <c r="U119" s="16"/>
      <c r="V119" s="17"/>
      <c r="W119" s="17"/>
      <c r="X119" s="17"/>
      <c r="Y119" s="16"/>
      <c r="Z119" s="16"/>
      <c r="AA119" s="18"/>
      <c r="AB119" s="24"/>
      <c r="AC119" s="24"/>
      <c r="AD119" s="24"/>
      <c r="AE119" s="25">
        <v>13</v>
      </c>
      <c r="AF119" s="25">
        <v>26</v>
      </c>
      <c r="AG119" s="16">
        <v>13</v>
      </c>
      <c r="AH119" s="24"/>
      <c r="AI119" s="24"/>
      <c r="AJ119" s="24"/>
      <c r="AK119" s="25"/>
      <c r="AL119" s="25"/>
      <c r="AM119" s="25"/>
    </row>
    <row r="120" spans="1:39">
      <c r="A120" s="70"/>
      <c r="B120" s="124"/>
      <c r="C120" s="68"/>
      <c r="D120" s="69"/>
      <c r="E120" s="16" t="s">
        <v>37</v>
      </c>
      <c r="F120" s="38">
        <f t="shared" si="50"/>
        <v>2</v>
      </c>
      <c r="G120" s="38">
        <f t="shared" si="51"/>
        <v>0.5</v>
      </c>
      <c r="H120" s="38">
        <f t="shared" si="52"/>
        <v>1</v>
      </c>
      <c r="I120" s="38">
        <f t="shared" si="53"/>
        <v>0.5</v>
      </c>
      <c r="J120" s="17"/>
      <c r="K120" s="17"/>
      <c r="L120" s="17"/>
      <c r="M120" s="16"/>
      <c r="N120" s="16"/>
      <c r="O120" s="16"/>
      <c r="P120" s="37"/>
      <c r="Q120" s="37"/>
      <c r="R120" s="37"/>
      <c r="S120" s="16"/>
      <c r="T120" s="16"/>
      <c r="U120" s="16"/>
      <c r="V120" s="17"/>
      <c r="W120" s="17"/>
      <c r="X120" s="17"/>
      <c r="Y120" s="16"/>
      <c r="Z120" s="16"/>
      <c r="AA120" s="18"/>
      <c r="AB120" s="24"/>
      <c r="AC120" s="24"/>
      <c r="AD120" s="24"/>
      <c r="AE120" s="25">
        <v>0.5</v>
      </c>
      <c r="AF120" s="25">
        <v>1</v>
      </c>
      <c r="AG120" s="16">
        <v>0.5</v>
      </c>
      <c r="AH120" s="24"/>
      <c r="AI120" s="24"/>
      <c r="AJ120" s="24"/>
      <c r="AK120" s="25"/>
      <c r="AL120" s="25"/>
      <c r="AM120" s="25"/>
    </row>
    <row r="121" spans="1:39">
      <c r="A121" s="70">
        <v>51</v>
      </c>
      <c r="B121" s="124" t="s">
        <v>71</v>
      </c>
      <c r="C121" s="66" t="s">
        <v>35</v>
      </c>
      <c r="D121" s="67"/>
      <c r="E121" s="16" t="s">
        <v>36</v>
      </c>
      <c r="F121" s="38">
        <f t="shared" si="50"/>
        <v>26</v>
      </c>
      <c r="G121" s="38">
        <f t="shared" si="51"/>
        <v>0</v>
      </c>
      <c r="H121" s="38">
        <f t="shared" si="52"/>
        <v>13</v>
      </c>
      <c r="I121" s="38">
        <f t="shared" si="53"/>
        <v>13</v>
      </c>
      <c r="J121" s="17"/>
      <c r="K121" s="17"/>
      <c r="L121" s="17"/>
      <c r="M121" s="16"/>
      <c r="N121" s="16">
        <v>13</v>
      </c>
      <c r="O121" s="16">
        <v>13</v>
      </c>
      <c r="P121" s="37"/>
      <c r="Q121" s="37"/>
      <c r="R121" s="37"/>
      <c r="S121" s="16"/>
      <c r="T121" s="16"/>
      <c r="U121" s="16"/>
      <c r="V121" s="17"/>
      <c r="W121" s="17"/>
      <c r="X121" s="17"/>
      <c r="Y121" s="16"/>
      <c r="Z121" s="16"/>
      <c r="AA121" s="16"/>
      <c r="AB121" s="24"/>
      <c r="AC121" s="24"/>
      <c r="AD121" s="24"/>
      <c r="AE121" s="25"/>
      <c r="AF121" s="25"/>
      <c r="AG121" s="16"/>
      <c r="AH121" s="24"/>
      <c r="AI121" s="24"/>
      <c r="AJ121" s="24"/>
      <c r="AK121" s="25"/>
      <c r="AL121" s="25"/>
      <c r="AM121" s="25"/>
    </row>
    <row r="122" spans="1:39">
      <c r="A122" s="70"/>
      <c r="B122" s="124"/>
      <c r="C122" s="68"/>
      <c r="D122" s="69"/>
      <c r="E122" s="16" t="s">
        <v>37</v>
      </c>
      <c r="F122" s="38">
        <f t="shared" si="50"/>
        <v>1</v>
      </c>
      <c r="G122" s="38">
        <f t="shared" si="51"/>
        <v>0</v>
      </c>
      <c r="H122" s="38">
        <f t="shared" si="52"/>
        <v>0.5</v>
      </c>
      <c r="I122" s="38">
        <f t="shared" si="53"/>
        <v>0.5</v>
      </c>
      <c r="J122" s="17"/>
      <c r="K122" s="17"/>
      <c r="L122" s="17"/>
      <c r="M122" s="16"/>
      <c r="N122" s="16">
        <v>0.5</v>
      </c>
      <c r="O122" s="16">
        <v>0.5</v>
      </c>
      <c r="P122" s="37"/>
      <c r="Q122" s="37"/>
      <c r="R122" s="37"/>
      <c r="S122" s="16"/>
      <c r="T122" s="16"/>
      <c r="U122" s="16"/>
      <c r="V122" s="17"/>
      <c r="W122" s="17"/>
      <c r="X122" s="17"/>
      <c r="Y122" s="16"/>
      <c r="Z122" s="16"/>
      <c r="AA122" s="18"/>
      <c r="AB122" s="24"/>
      <c r="AC122" s="24"/>
      <c r="AD122" s="24"/>
      <c r="AE122" s="25"/>
      <c r="AF122" s="25"/>
      <c r="AG122" s="16"/>
      <c r="AH122" s="24"/>
      <c r="AI122" s="24"/>
      <c r="AJ122" s="24"/>
      <c r="AK122" s="25"/>
      <c r="AL122" s="25"/>
      <c r="AM122" s="25"/>
    </row>
    <row r="123" spans="1:39">
      <c r="A123" s="116" t="s">
        <v>72</v>
      </c>
      <c r="B123" s="116"/>
      <c r="C123" s="118">
        <f>SUM(G123+H123)</f>
        <v>780</v>
      </c>
      <c r="D123" s="119"/>
      <c r="E123" s="112" t="s">
        <v>48</v>
      </c>
      <c r="F123" s="109">
        <f>SUM(F1204+F89+F91+F93+F95+F99+F101+F103+F105+F107+F109+F111+F97+F113+F115+F117+F119+F121)</f>
        <v>1170</v>
      </c>
      <c r="G123" s="109">
        <f>SUM(G1204+G89+G91+G93+G95+G99+G101+G103+G105+G107+G109+G111+G97+G113+G115+G117+G119+G121)</f>
        <v>195</v>
      </c>
      <c r="H123" s="109">
        <f>SUM(H1204+H89+H91+H93+H95+H99+H101+H103+H105+H107+H109+H111+H97+H113+H115+H117+H119+H121)</f>
        <v>585</v>
      </c>
      <c r="I123" s="109">
        <f>SUM(I1204+I89+I91+I93+I95+I99+I101+I103+I105+I107+I109+I111+I97+I113+I115+I117+I119+I121)</f>
        <v>390</v>
      </c>
      <c r="J123" s="19">
        <f>SUM(J89+J91+J93+J95+J99+J101+J103+J105+J107+J109+J97+J111+J113+J115+J117+J119+J121)</f>
        <v>26</v>
      </c>
      <c r="K123" s="40">
        <f t="shared" ref="K123:AM123" si="58">SUM(K89+K91+K93+K95+K99+K101+K103+K105+K107+K109+K97+K111+K113+K115+K117+K119+K121)</f>
        <v>39</v>
      </c>
      <c r="L123" s="40">
        <f t="shared" si="58"/>
        <v>52</v>
      </c>
      <c r="M123" s="40">
        <f t="shared" si="58"/>
        <v>39</v>
      </c>
      <c r="N123" s="40">
        <f>SUM(N89+N91+N93+N95+N99+N101+N103+N105+N107+N109+N97+N111+N113+N115+N117+N119+N121)</f>
        <v>91</v>
      </c>
      <c r="O123" s="40">
        <f t="shared" si="58"/>
        <v>91</v>
      </c>
      <c r="P123" s="40">
        <f t="shared" si="58"/>
        <v>26</v>
      </c>
      <c r="Q123" s="40">
        <f t="shared" si="58"/>
        <v>143</v>
      </c>
      <c r="R123" s="40">
        <f t="shared" si="58"/>
        <v>78</v>
      </c>
      <c r="S123" s="40">
        <f t="shared" si="58"/>
        <v>39</v>
      </c>
      <c r="T123" s="40">
        <f t="shared" si="58"/>
        <v>104</v>
      </c>
      <c r="U123" s="40">
        <f t="shared" si="58"/>
        <v>65</v>
      </c>
      <c r="V123" s="40">
        <f t="shared" si="58"/>
        <v>26</v>
      </c>
      <c r="W123" s="40">
        <f t="shared" si="58"/>
        <v>78</v>
      </c>
      <c r="X123" s="40">
        <f t="shared" si="58"/>
        <v>39</v>
      </c>
      <c r="Y123" s="40">
        <f t="shared" si="58"/>
        <v>13</v>
      </c>
      <c r="Z123" s="40">
        <f t="shared" si="58"/>
        <v>78</v>
      </c>
      <c r="AA123" s="40">
        <f t="shared" si="58"/>
        <v>39</v>
      </c>
      <c r="AB123" s="40">
        <f t="shared" si="58"/>
        <v>13</v>
      </c>
      <c r="AC123" s="40">
        <f t="shared" si="58"/>
        <v>26</v>
      </c>
      <c r="AD123" s="40">
        <f t="shared" si="58"/>
        <v>13</v>
      </c>
      <c r="AE123" s="40">
        <f t="shared" si="58"/>
        <v>13</v>
      </c>
      <c r="AF123" s="40">
        <f t="shared" si="58"/>
        <v>26</v>
      </c>
      <c r="AG123" s="40">
        <f t="shared" si="58"/>
        <v>13</v>
      </c>
      <c r="AH123" s="40">
        <f t="shared" si="58"/>
        <v>0</v>
      </c>
      <c r="AI123" s="40">
        <f t="shared" si="58"/>
        <v>0</v>
      </c>
      <c r="AJ123" s="40">
        <f t="shared" si="58"/>
        <v>0</v>
      </c>
      <c r="AK123" s="40">
        <f t="shared" si="58"/>
        <v>0</v>
      </c>
      <c r="AL123" s="40">
        <f t="shared" si="58"/>
        <v>0</v>
      </c>
      <c r="AM123" s="40">
        <f t="shared" si="58"/>
        <v>0</v>
      </c>
    </row>
    <row r="124" spans="1:39">
      <c r="A124" s="116"/>
      <c r="B124" s="116"/>
      <c r="C124" s="120"/>
      <c r="D124" s="121"/>
      <c r="E124" s="112"/>
      <c r="F124" s="110"/>
      <c r="G124" s="110"/>
      <c r="H124" s="110"/>
      <c r="I124" s="110"/>
      <c r="J124" s="111">
        <f>SUM(J123:L123)</f>
        <v>117</v>
      </c>
      <c r="K124" s="111"/>
      <c r="L124" s="111"/>
      <c r="M124" s="112">
        <f>SUM(M123:O123)</f>
        <v>221</v>
      </c>
      <c r="N124" s="112"/>
      <c r="O124" s="112"/>
      <c r="P124" s="111">
        <f>SUM(P123:R123)</f>
        <v>247</v>
      </c>
      <c r="Q124" s="111"/>
      <c r="R124" s="111"/>
      <c r="S124" s="112">
        <f>SUM(S123:U123)</f>
        <v>208</v>
      </c>
      <c r="T124" s="112"/>
      <c r="U124" s="112"/>
      <c r="V124" s="111">
        <f>SUM(V123:X123)</f>
        <v>143</v>
      </c>
      <c r="W124" s="111"/>
      <c r="X124" s="111"/>
      <c r="Y124" s="112">
        <f>SUM(Y123:AA123)</f>
        <v>130</v>
      </c>
      <c r="Z124" s="112"/>
      <c r="AA124" s="112"/>
      <c r="AB124" s="111">
        <f>SUM(AB123:AD123)</f>
        <v>52</v>
      </c>
      <c r="AC124" s="111"/>
      <c r="AD124" s="111"/>
      <c r="AE124" s="112">
        <f>SUM(AE123:AG123)</f>
        <v>52</v>
      </c>
      <c r="AF124" s="112"/>
      <c r="AG124" s="112"/>
      <c r="AH124" s="111">
        <f>SUM(AH123:AJ123)</f>
        <v>0</v>
      </c>
      <c r="AI124" s="111"/>
      <c r="AJ124" s="111"/>
      <c r="AK124" s="112">
        <f>SUM(AK123:AM123)</f>
        <v>0</v>
      </c>
      <c r="AL124" s="112"/>
      <c r="AM124" s="112"/>
    </row>
    <row r="125" spans="1:39">
      <c r="A125" s="116"/>
      <c r="B125" s="116"/>
      <c r="C125" s="120"/>
      <c r="D125" s="121"/>
      <c r="E125" s="112" t="s">
        <v>37</v>
      </c>
      <c r="F125" s="109">
        <f>SUM(F90+F92+F94+F96+F100+F102+F104+F106+F108+F110+F112+F114+F98++F116+F118+F120+F122)</f>
        <v>45</v>
      </c>
      <c r="G125" s="109">
        <f t="shared" ref="G125:I125" si="59">SUM(G90+G92+G94+G96+G100+G102+G104+G106+G108+G110+G112+G114+G98++G116+G118+G120+G122)</f>
        <v>7.5</v>
      </c>
      <c r="H125" s="109">
        <f t="shared" si="59"/>
        <v>22.5</v>
      </c>
      <c r="I125" s="109">
        <f t="shared" si="59"/>
        <v>15</v>
      </c>
      <c r="J125" s="20">
        <f>SUM(J90+J92+J94+J96+J100+J102+J104+J106+J98+J108+J110+J112+J114+J116+J118+J120+J122)</f>
        <v>1</v>
      </c>
      <c r="K125" s="39">
        <f t="shared" ref="K125:AM125" si="60">SUM(K90+K92+K94+K96+K100+K102+K104+K106+K98+K108+K110+K112+K114+K116+K118+K120+K122)</f>
        <v>1.5</v>
      </c>
      <c r="L125" s="39">
        <f t="shared" si="60"/>
        <v>2</v>
      </c>
      <c r="M125" s="39">
        <f t="shared" si="60"/>
        <v>1.5</v>
      </c>
      <c r="N125" s="39">
        <f t="shared" si="60"/>
        <v>3.5</v>
      </c>
      <c r="O125" s="39">
        <f t="shared" si="60"/>
        <v>3.5</v>
      </c>
      <c r="P125" s="39">
        <f t="shared" si="60"/>
        <v>1</v>
      </c>
      <c r="Q125" s="39">
        <f t="shared" si="60"/>
        <v>5.5</v>
      </c>
      <c r="R125" s="39">
        <f t="shared" si="60"/>
        <v>3</v>
      </c>
      <c r="S125" s="39">
        <f t="shared" si="60"/>
        <v>1.5</v>
      </c>
      <c r="T125" s="39">
        <f t="shared" si="60"/>
        <v>4</v>
      </c>
      <c r="U125" s="39">
        <f t="shared" si="60"/>
        <v>2.5</v>
      </c>
      <c r="V125" s="39">
        <f t="shared" si="60"/>
        <v>1</v>
      </c>
      <c r="W125" s="39">
        <f t="shared" si="60"/>
        <v>3</v>
      </c>
      <c r="X125" s="39">
        <f t="shared" si="60"/>
        <v>1.5</v>
      </c>
      <c r="Y125" s="39">
        <f t="shared" si="60"/>
        <v>0.5</v>
      </c>
      <c r="Z125" s="39">
        <f t="shared" si="60"/>
        <v>3</v>
      </c>
      <c r="AA125" s="39">
        <f t="shared" si="60"/>
        <v>1.5</v>
      </c>
      <c r="AB125" s="39">
        <f t="shared" si="60"/>
        <v>0.5</v>
      </c>
      <c r="AC125" s="39">
        <f t="shared" si="60"/>
        <v>1</v>
      </c>
      <c r="AD125" s="39">
        <f t="shared" si="60"/>
        <v>0.5</v>
      </c>
      <c r="AE125" s="39">
        <f t="shared" si="60"/>
        <v>0.5</v>
      </c>
      <c r="AF125" s="39">
        <f t="shared" si="60"/>
        <v>1</v>
      </c>
      <c r="AG125" s="39">
        <f t="shared" si="60"/>
        <v>0.5</v>
      </c>
      <c r="AH125" s="39">
        <f t="shared" si="60"/>
        <v>0</v>
      </c>
      <c r="AI125" s="39">
        <f t="shared" si="60"/>
        <v>0</v>
      </c>
      <c r="AJ125" s="39">
        <f t="shared" si="60"/>
        <v>0</v>
      </c>
      <c r="AK125" s="39">
        <f t="shared" si="60"/>
        <v>0</v>
      </c>
      <c r="AL125" s="39">
        <f t="shared" si="60"/>
        <v>0</v>
      </c>
      <c r="AM125" s="39">
        <f t="shared" si="60"/>
        <v>0</v>
      </c>
    </row>
    <row r="126" spans="1:39">
      <c r="A126" s="117"/>
      <c r="B126" s="117"/>
      <c r="C126" s="122"/>
      <c r="D126" s="123"/>
      <c r="E126" s="110"/>
      <c r="F126" s="110"/>
      <c r="G126" s="110"/>
      <c r="H126" s="110"/>
      <c r="I126" s="110"/>
      <c r="J126" s="111">
        <f>SUM(J125:L125)</f>
        <v>4.5</v>
      </c>
      <c r="K126" s="111"/>
      <c r="L126" s="111"/>
      <c r="M126" s="111">
        <f t="shared" ref="M126" si="61">SUM(M125:O125)</f>
        <v>8.5</v>
      </c>
      <c r="N126" s="111"/>
      <c r="O126" s="111"/>
      <c r="P126" s="111">
        <f t="shared" ref="P126" si="62">SUM(P125:R125)</f>
        <v>9.5</v>
      </c>
      <c r="Q126" s="111"/>
      <c r="R126" s="111"/>
      <c r="S126" s="111">
        <f t="shared" ref="S126" si="63">SUM(S125:U125)</f>
        <v>8</v>
      </c>
      <c r="T126" s="111"/>
      <c r="U126" s="111"/>
      <c r="V126" s="111">
        <f t="shared" ref="V126" si="64">SUM(V125:X125)</f>
        <v>5.5</v>
      </c>
      <c r="W126" s="111"/>
      <c r="X126" s="111"/>
      <c r="Y126" s="111">
        <f t="shared" ref="Y126" si="65">SUM(Y125:AA125)</f>
        <v>5</v>
      </c>
      <c r="Z126" s="111"/>
      <c r="AA126" s="111"/>
      <c r="AB126" s="111">
        <f t="shared" ref="AB126" si="66">SUM(AB125:AD125)</f>
        <v>2</v>
      </c>
      <c r="AC126" s="111"/>
      <c r="AD126" s="111"/>
      <c r="AE126" s="111">
        <f t="shared" ref="AE126" si="67">SUM(AE125:AG125)</f>
        <v>2</v>
      </c>
      <c r="AF126" s="111"/>
      <c r="AG126" s="111"/>
      <c r="AH126" s="111">
        <f t="shared" ref="AH126" si="68">SUM(AH125:AJ125)</f>
        <v>0</v>
      </c>
      <c r="AI126" s="111"/>
      <c r="AJ126" s="111"/>
      <c r="AK126" s="111">
        <f t="shared" ref="AK126" si="69">SUM(AK125:AM125)</f>
        <v>0</v>
      </c>
      <c r="AL126" s="111"/>
      <c r="AM126" s="111"/>
    </row>
    <row r="127" spans="1:39">
      <c r="A127" s="21" t="s">
        <v>73</v>
      </c>
      <c r="B127" s="22" t="s">
        <v>74</v>
      </c>
      <c r="C127" s="113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  <c r="AA127" s="114"/>
      <c r="AB127" s="114"/>
      <c r="AC127" s="114"/>
      <c r="AD127" s="114"/>
      <c r="AE127" s="114"/>
      <c r="AF127" s="114"/>
      <c r="AG127" s="114"/>
      <c r="AH127" s="114"/>
      <c r="AI127" s="114"/>
      <c r="AJ127" s="114"/>
      <c r="AK127" s="114"/>
      <c r="AL127" s="114"/>
      <c r="AM127" s="115"/>
    </row>
    <row r="128" spans="1:39">
      <c r="A128" s="70">
        <v>52</v>
      </c>
      <c r="B128" s="83" t="s">
        <v>136</v>
      </c>
      <c r="C128" s="85" t="s">
        <v>65</v>
      </c>
      <c r="D128" s="86"/>
      <c r="E128" s="16" t="s">
        <v>36</v>
      </c>
      <c r="F128" s="38">
        <f t="shared" ref="F128:F129" si="70">SUM(G128:I128)</f>
        <v>201.5</v>
      </c>
      <c r="G128" s="38">
        <f t="shared" ref="G128:G129" si="71">SUM(J128+M128+P128+S128+V128+Y128+AB128+AE128+AH128+AK128)</f>
        <v>130</v>
      </c>
      <c r="H128" s="38">
        <f t="shared" ref="H128:H129" si="72">SUM(K128+N128+Q128+T128+W128+Z128+AC128+AF128+AI128+AL128)</f>
        <v>0</v>
      </c>
      <c r="I128" s="38">
        <f t="shared" ref="I128:I129" si="73">SUM(L128+O128+R128+U128+X128+AA128+AD128+AG128+AJ128+AM128)</f>
        <v>71.5</v>
      </c>
      <c r="J128" s="17"/>
      <c r="K128" s="17"/>
      <c r="L128" s="17"/>
      <c r="M128" s="16"/>
      <c r="N128" s="16"/>
      <c r="O128" s="16"/>
      <c r="P128" s="37">
        <v>78</v>
      </c>
      <c r="Q128" s="37"/>
      <c r="R128" s="37"/>
      <c r="S128" s="59">
        <v>52</v>
      </c>
      <c r="T128" s="59"/>
      <c r="U128" s="59"/>
      <c r="V128" s="61"/>
      <c r="W128" s="61"/>
      <c r="X128" s="61">
        <v>71.5</v>
      </c>
      <c r="Y128" s="16"/>
      <c r="Z128" s="16"/>
      <c r="AA128" s="16"/>
      <c r="AB128" s="17"/>
      <c r="AC128" s="17"/>
      <c r="AD128" s="17"/>
      <c r="AE128" s="16"/>
      <c r="AF128" s="16"/>
      <c r="AG128" s="16"/>
      <c r="AH128" s="17"/>
      <c r="AI128" s="17"/>
      <c r="AJ128" s="17"/>
      <c r="AK128" s="16"/>
      <c r="AL128" s="16"/>
      <c r="AM128" s="16"/>
    </row>
    <row r="129" spans="1:39">
      <c r="A129" s="71"/>
      <c r="B129" s="84"/>
      <c r="C129" s="87"/>
      <c r="D129" s="88"/>
      <c r="E129" s="16" t="s">
        <v>37</v>
      </c>
      <c r="F129" s="38">
        <f t="shared" si="70"/>
        <v>7.75</v>
      </c>
      <c r="G129" s="38">
        <f t="shared" si="71"/>
        <v>5</v>
      </c>
      <c r="H129" s="38">
        <f t="shared" si="72"/>
        <v>0</v>
      </c>
      <c r="I129" s="38">
        <f t="shared" si="73"/>
        <v>2.75</v>
      </c>
      <c r="J129" s="17"/>
      <c r="K129" s="17"/>
      <c r="L129" s="17"/>
      <c r="M129" s="16"/>
      <c r="N129" s="16"/>
      <c r="O129" s="16"/>
      <c r="P129" s="37">
        <v>3</v>
      </c>
      <c r="Q129" s="37"/>
      <c r="R129" s="37"/>
      <c r="S129" s="59">
        <v>2</v>
      </c>
      <c r="T129" s="59"/>
      <c r="U129" s="59"/>
      <c r="V129" s="61"/>
      <c r="W129" s="61"/>
      <c r="X129" s="61">
        <v>2.75</v>
      </c>
      <c r="Y129" s="16"/>
      <c r="Z129" s="16"/>
      <c r="AA129" s="16"/>
      <c r="AB129" s="17"/>
      <c r="AC129" s="17"/>
      <c r="AD129" s="17"/>
      <c r="AE129" s="16"/>
      <c r="AF129" s="16"/>
      <c r="AG129" s="16"/>
      <c r="AH129" s="17"/>
      <c r="AI129" s="17"/>
      <c r="AJ129" s="17"/>
      <c r="AK129" s="16"/>
      <c r="AL129" s="16"/>
      <c r="AM129" s="16"/>
    </row>
    <row r="130" spans="1:39">
      <c r="A130" s="70">
        <v>53</v>
      </c>
      <c r="B130" s="108" t="s">
        <v>137</v>
      </c>
      <c r="C130" s="85" t="s">
        <v>35</v>
      </c>
      <c r="D130" s="86"/>
      <c r="E130" s="16" t="s">
        <v>36</v>
      </c>
      <c r="F130" s="38">
        <f t="shared" ref="F130:F190" si="74">SUM(G130:I130)</f>
        <v>19.5</v>
      </c>
      <c r="G130" s="38">
        <f t="shared" ref="G130:G190" si="75">SUM(J130+M130+P130+S130+V130+Y130+AB130+AE130+AH130+AK130)</f>
        <v>0</v>
      </c>
      <c r="H130" s="38">
        <f t="shared" ref="H130:H190" si="76">SUM(K130+N130+Q130+T130+W130+Z130+AC130+AF130+AI130+AL130)</f>
        <v>13</v>
      </c>
      <c r="I130" s="38">
        <f t="shared" ref="I130:I190" si="77">SUM(L130+O130+R130+U130+X130+AA130+AD130+AG130+AJ130+AM130)</f>
        <v>6.5</v>
      </c>
      <c r="J130" s="17"/>
      <c r="K130" s="17"/>
      <c r="L130" s="17"/>
      <c r="M130" s="16"/>
      <c r="N130" s="16"/>
      <c r="O130" s="16"/>
      <c r="P130" s="37"/>
      <c r="Q130" s="34"/>
      <c r="R130" s="37"/>
      <c r="S130" s="59"/>
      <c r="T130" s="59">
        <v>13</v>
      </c>
      <c r="U130" s="59">
        <v>6.5</v>
      </c>
      <c r="V130" s="61"/>
      <c r="W130" s="61"/>
      <c r="X130" s="61"/>
      <c r="Y130" s="16"/>
      <c r="Z130" s="16"/>
      <c r="AA130" s="16"/>
      <c r="AB130" s="17"/>
      <c r="AC130" s="17"/>
      <c r="AD130" s="17"/>
      <c r="AE130" s="16"/>
      <c r="AF130" s="16"/>
      <c r="AG130" s="16"/>
      <c r="AH130" s="17"/>
      <c r="AI130" s="17"/>
      <c r="AJ130" s="17"/>
      <c r="AK130" s="16"/>
      <c r="AL130" s="16"/>
      <c r="AM130" s="16"/>
    </row>
    <row r="131" spans="1:39">
      <c r="A131" s="71"/>
      <c r="B131" s="108" t="s">
        <v>75</v>
      </c>
      <c r="C131" s="87"/>
      <c r="D131" s="88"/>
      <c r="E131" s="16" t="s">
        <v>37</v>
      </c>
      <c r="F131" s="38">
        <f t="shared" si="74"/>
        <v>0.75</v>
      </c>
      <c r="G131" s="38">
        <f t="shared" si="75"/>
        <v>0</v>
      </c>
      <c r="H131" s="38">
        <f t="shared" si="76"/>
        <v>0.5</v>
      </c>
      <c r="I131" s="38">
        <f t="shared" si="77"/>
        <v>0.25</v>
      </c>
      <c r="J131" s="17"/>
      <c r="K131" s="17"/>
      <c r="L131" s="17"/>
      <c r="M131" s="16"/>
      <c r="N131" s="16"/>
      <c r="O131" s="16"/>
      <c r="P131" s="37"/>
      <c r="Q131" s="34"/>
      <c r="R131" s="37"/>
      <c r="S131" s="59"/>
      <c r="T131" s="59">
        <v>0.5</v>
      </c>
      <c r="U131" s="59">
        <v>0.25</v>
      </c>
      <c r="V131" s="61"/>
      <c r="W131" s="61"/>
      <c r="X131" s="61"/>
      <c r="Y131" s="16"/>
      <c r="Z131" s="16"/>
      <c r="AA131" s="16"/>
      <c r="AB131" s="17"/>
      <c r="AC131" s="17"/>
      <c r="AD131" s="17"/>
      <c r="AE131" s="16"/>
      <c r="AF131" s="16"/>
      <c r="AG131" s="16"/>
      <c r="AH131" s="17"/>
      <c r="AI131" s="17"/>
      <c r="AJ131" s="17"/>
      <c r="AK131" s="16"/>
      <c r="AL131" s="16"/>
      <c r="AM131" s="16"/>
    </row>
    <row r="132" spans="1:39">
      <c r="A132" s="70">
        <v>54</v>
      </c>
      <c r="B132" s="108" t="s">
        <v>138</v>
      </c>
      <c r="C132" s="85" t="s">
        <v>35</v>
      </c>
      <c r="D132" s="86"/>
      <c r="E132" s="16" t="s">
        <v>36</v>
      </c>
      <c r="F132" s="38">
        <f t="shared" si="74"/>
        <v>19.5</v>
      </c>
      <c r="G132" s="38">
        <f t="shared" si="75"/>
        <v>0</v>
      </c>
      <c r="H132" s="38">
        <f t="shared" si="76"/>
        <v>13</v>
      </c>
      <c r="I132" s="38">
        <f t="shared" si="77"/>
        <v>6.5</v>
      </c>
      <c r="J132" s="17"/>
      <c r="K132" s="17"/>
      <c r="L132" s="17"/>
      <c r="M132" s="16"/>
      <c r="N132" s="16"/>
      <c r="O132" s="16"/>
      <c r="P132" s="37"/>
      <c r="Q132" s="37"/>
      <c r="R132" s="37"/>
      <c r="S132" s="59"/>
      <c r="T132" s="59">
        <v>13</v>
      </c>
      <c r="U132" s="59">
        <v>6.5</v>
      </c>
      <c r="V132" s="61"/>
      <c r="W132" s="61"/>
      <c r="X132" s="61"/>
      <c r="Y132" s="16"/>
      <c r="Z132" s="16"/>
      <c r="AA132" s="16"/>
      <c r="AB132" s="17"/>
      <c r="AC132" s="17"/>
      <c r="AD132" s="17"/>
      <c r="AE132" s="16"/>
      <c r="AF132" s="16"/>
      <c r="AG132" s="31"/>
      <c r="AH132" s="17"/>
      <c r="AI132" s="17"/>
      <c r="AJ132" s="17"/>
      <c r="AK132" s="16"/>
      <c r="AL132" s="16"/>
      <c r="AM132" s="16"/>
    </row>
    <row r="133" spans="1:39">
      <c r="A133" s="71"/>
      <c r="B133" s="108" t="s">
        <v>76</v>
      </c>
      <c r="C133" s="87"/>
      <c r="D133" s="88"/>
      <c r="E133" s="16" t="s">
        <v>37</v>
      </c>
      <c r="F133" s="38">
        <f t="shared" si="74"/>
        <v>0.75</v>
      </c>
      <c r="G133" s="38">
        <f t="shared" si="75"/>
        <v>0</v>
      </c>
      <c r="H133" s="38">
        <f t="shared" si="76"/>
        <v>0.5</v>
      </c>
      <c r="I133" s="38">
        <f t="shared" si="77"/>
        <v>0.25</v>
      </c>
      <c r="J133" s="17"/>
      <c r="K133" s="17"/>
      <c r="L133" s="17"/>
      <c r="M133" s="16"/>
      <c r="N133" s="16"/>
      <c r="O133" s="16"/>
      <c r="P133" s="37"/>
      <c r="Q133" s="37"/>
      <c r="R133" s="37"/>
      <c r="S133" s="59"/>
      <c r="T133" s="59">
        <v>0.5</v>
      </c>
      <c r="U133" s="59">
        <v>0.25</v>
      </c>
      <c r="V133" s="61"/>
      <c r="W133" s="61"/>
      <c r="X133" s="61"/>
      <c r="Y133" s="16"/>
      <c r="Z133" s="16"/>
      <c r="AA133" s="16"/>
      <c r="AB133" s="17"/>
      <c r="AC133" s="17"/>
      <c r="AD133" s="17"/>
      <c r="AE133" s="16"/>
      <c r="AF133" s="16"/>
      <c r="AG133" s="31"/>
      <c r="AH133" s="17"/>
      <c r="AI133" s="17"/>
      <c r="AJ133" s="17"/>
      <c r="AK133" s="16"/>
      <c r="AL133" s="16"/>
      <c r="AM133" s="16"/>
    </row>
    <row r="134" spans="1:39">
      <c r="A134" s="70">
        <v>55</v>
      </c>
      <c r="B134" s="108" t="s">
        <v>139</v>
      </c>
      <c r="C134" s="85" t="s">
        <v>35</v>
      </c>
      <c r="D134" s="86"/>
      <c r="E134" s="16" t="s">
        <v>36</v>
      </c>
      <c r="F134" s="38">
        <f t="shared" si="74"/>
        <v>19.5</v>
      </c>
      <c r="G134" s="38">
        <f t="shared" si="75"/>
        <v>0</v>
      </c>
      <c r="H134" s="38">
        <f t="shared" si="76"/>
        <v>13</v>
      </c>
      <c r="I134" s="38">
        <f t="shared" si="77"/>
        <v>6.5</v>
      </c>
      <c r="J134" s="17"/>
      <c r="K134" s="17"/>
      <c r="L134" s="17"/>
      <c r="M134" s="16"/>
      <c r="N134" s="16"/>
      <c r="O134" s="16"/>
      <c r="P134" s="37"/>
      <c r="Q134" s="34"/>
      <c r="R134" s="37"/>
      <c r="S134" s="59"/>
      <c r="T134" s="59">
        <v>13</v>
      </c>
      <c r="U134" s="59">
        <v>6.5</v>
      </c>
      <c r="V134" s="61"/>
      <c r="W134" s="61"/>
      <c r="X134" s="61"/>
      <c r="Y134" s="16"/>
      <c r="Z134" s="16"/>
      <c r="AA134" s="16"/>
      <c r="AB134" s="17"/>
      <c r="AC134" s="17"/>
      <c r="AD134" s="17"/>
      <c r="AE134" s="16"/>
      <c r="AF134" s="16"/>
      <c r="AG134" s="16"/>
      <c r="AH134" s="17"/>
      <c r="AI134" s="17"/>
      <c r="AJ134" s="17"/>
      <c r="AK134" s="16"/>
      <c r="AL134" s="16"/>
      <c r="AM134" s="16"/>
    </row>
    <row r="135" spans="1:39">
      <c r="A135" s="71"/>
      <c r="B135" s="129"/>
      <c r="C135" s="87"/>
      <c r="D135" s="88"/>
      <c r="E135" s="16" t="s">
        <v>37</v>
      </c>
      <c r="F135" s="38">
        <f t="shared" si="74"/>
        <v>0.75</v>
      </c>
      <c r="G135" s="38">
        <f t="shared" si="75"/>
        <v>0</v>
      </c>
      <c r="H135" s="38">
        <f t="shared" si="76"/>
        <v>0.5</v>
      </c>
      <c r="I135" s="38">
        <f t="shared" si="77"/>
        <v>0.25</v>
      </c>
      <c r="J135" s="17"/>
      <c r="K135" s="17"/>
      <c r="L135" s="17"/>
      <c r="M135" s="16"/>
      <c r="N135" s="16"/>
      <c r="O135" s="16"/>
      <c r="P135" s="37"/>
      <c r="Q135" s="34"/>
      <c r="R135" s="37"/>
      <c r="S135" s="59"/>
      <c r="T135" s="59">
        <v>0.5</v>
      </c>
      <c r="U135" s="59">
        <v>0.25</v>
      </c>
      <c r="V135" s="61"/>
      <c r="W135" s="61"/>
      <c r="X135" s="61"/>
      <c r="Y135" s="16"/>
      <c r="Z135" s="16"/>
      <c r="AA135" s="16"/>
      <c r="AB135" s="17"/>
      <c r="AC135" s="17"/>
      <c r="AD135" s="17"/>
      <c r="AE135" s="16"/>
      <c r="AF135" s="16"/>
      <c r="AG135" s="16"/>
      <c r="AH135" s="17"/>
      <c r="AI135" s="17"/>
      <c r="AJ135" s="17"/>
      <c r="AK135" s="16"/>
      <c r="AL135" s="16"/>
      <c r="AM135" s="16"/>
    </row>
    <row r="136" spans="1:39">
      <c r="A136" s="70">
        <v>56</v>
      </c>
      <c r="B136" s="108" t="s">
        <v>140</v>
      </c>
      <c r="C136" s="85" t="s">
        <v>35</v>
      </c>
      <c r="D136" s="86"/>
      <c r="E136" s="16" t="s">
        <v>36</v>
      </c>
      <c r="F136" s="38">
        <f t="shared" si="74"/>
        <v>19.5</v>
      </c>
      <c r="G136" s="38">
        <f t="shared" si="75"/>
        <v>0</v>
      </c>
      <c r="H136" s="38">
        <f t="shared" si="76"/>
        <v>13</v>
      </c>
      <c r="I136" s="38">
        <f t="shared" si="77"/>
        <v>6.5</v>
      </c>
      <c r="J136" s="17"/>
      <c r="K136" s="17"/>
      <c r="L136" s="17"/>
      <c r="M136" s="16"/>
      <c r="N136" s="16"/>
      <c r="O136" s="16"/>
      <c r="P136" s="37"/>
      <c r="Q136" s="37"/>
      <c r="R136" s="37"/>
      <c r="S136" s="59"/>
      <c r="T136" s="59"/>
      <c r="U136" s="59"/>
      <c r="V136" s="61"/>
      <c r="W136" s="61">
        <v>13</v>
      </c>
      <c r="X136" s="58">
        <v>6.5</v>
      </c>
      <c r="Y136" s="16"/>
      <c r="Z136" s="16"/>
      <c r="AA136" s="16"/>
      <c r="AB136" s="17"/>
      <c r="AC136" s="17"/>
      <c r="AD136" s="17"/>
      <c r="AE136" s="16"/>
      <c r="AF136" s="16"/>
      <c r="AG136" s="16"/>
      <c r="AH136" s="17"/>
      <c r="AI136" s="17"/>
      <c r="AJ136" s="17"/>
      <c r="AK136" s="16"/>
      <c r="AL136" s="16"/>
      <c r="AM136" s="16"/>
    </row>
    <row r="137" spans="1:39">
      <c r="A137" s="71"/>
      <c r="B137" s="129"/>
      <c r="C137" s="87"/>
      <c r="D137" s="88"/>
      <c r="E137" s="16" t="s">
        <v>37</v>
      </c>
      <c r="F137" s="38">
        <f t="shared" si="74"/>
        <v>0.75</v>
      </c>
      <c r="G137" s="38">
        <f t="shared" si="75"/>
        <v>0</v>
      </c>
      <c r="H137" s="38">
        <f t="shared" si="76"/>
        <v>0.5</v>
      </c>
      <c r="I137" s="38">
        <f t="shared" si="77"/>
        <v>0.25</v>
      </c>
      <c r="J137" s="17"/>
      <c r="K137" s="17"/>
      <c r="L137" s="17"/>
      <c r="M137" s="16"/>
      <c r="N137" s="16"/>
      <c r="O137" s="16"/>
      <c r="P137" s="37"/>
      <c r="Q137" s="37"/>
      <c r="R137" s="37"/>
      <c r="S137" s="59"/>
      <c r="T137" s="59"/>
      <c r="U137" s="59"/>
      <c r="V137" s="61"/>
      <c r="W137" s="61">
        <v>0.5</v>
      </c>
      <c r="X137" s="58">
        <v>0.25</v>
      </c>
      <c r="Y137" s="16"/>
      <c r="Z137" s="16"/>
      <c r="AA137" s="16"/>
      <c r="AB137" s="17"/>
      <c r="AC137" s="17"/>
      <c r="AD137" s="17"/>
      <c r="AE137" s="16"/>
      <c r="AF137" s="16"/>
      <c r="AG137" s="16"/>
      <c r="AH137" s="17"/>
      <c r="AI137" s="17"/>
      <c r="AJ137" s="17"/>
      <c r="AK137" s="16"/>
      <c r="AL137" s="16"/>
      <c r="AM137" s="16"/>
    </row>
    <row r="138" spans="1:39">
      <c r="A138" s="70">
        <v>57</v>
      </c>
      <c r="B138" s="108" t="s">
        <v>141</v>
      </c>
      <c r="C138" s="85" t="s">
        <v>35</v>
      </c>
      <c r="D138" s="86"/>
      <c r="E138" s="16" t="s">
        <v>36</v>
      </c>
      <c r="F138" s="38">
        <f t="shared" si="74"/>
        <v>19.5</v>
      </c>
      <c r="G138" s="38">
        <f t="shared" si="75"/>
        <v>0</v>
      </c>
      <c r="H138" s="38">
        <f t="shared" si="76"/>
        <v>13</v>
      </c>
      <c r="I138" s="38">
        <f t="shared" si="77"/>
        <v>6.5</v>
      </c>
      <c r="J138" s="17"/>
      <c r="K138" s="17"/>
      <c r="L138" s="17"/>
      <c r="M138" s="16"/>
      <c r="N138" s="16"/>
      <c r="O138" s="16"/>
      <c r="P138" s="37"/>
      <c r="Q138" s="37"/>
      <c r="R138" s="37"/>
      <c r="S138" s="59"/>
      <c r="T138" s="59">
        <v>13</v>
      </c>
      <c r="U138" s="59">
        <v>6.5</v>
      </c>
      <c r="V138" s="61"/>
      <c r="W138" s="61"/>
      <c r="X138" s="58"/>
      <c r="Y138" s="16"/>
      <c r="Z138" s="16"/>
      <c r="AA138" s="16"/>
      <c r="AB138" s="17"/>
      <c r="AC138" s="17"/>
      <c r="AD138" s="17"/>
      <c r="AE138" s="16"/>
      <c r="AF138" s="16"/>
      <c r="AG138" s="16"/>
      <c r="AH138" s="17"/>
      <c r="AI138" s="17"/>
      <c r="AJ138" s="17"/>
      <c r="AK138" s="16"/>
      <c r="AL138" s="16"/>
      <c r="AM138" s="16"/>
    </row>
    <row r="139" spans="1:39">
      <c r="A139" s="71"/>
      <c r="B139" s="129"/>
      <c r="C139" s="87"/>
      <c r="D139" s="88"/>
      <c r="E139" s="16" t="s">
        <v>37</v>
      </c>
      <c r="F139" s="38">
        <f t="shared" si="74"/>
        <v>0.75</v>
      </c>
      <c r="G139" s="38">
        <f t="shared" si="75"/>
        <v>0</v>
      </c>
      <c r="H139" s="38">
        <f t="shared" si="76"/>
        <v>0.5</v>
      </c>
      <c r="I139" s="38">
        <f t="shared" si="77"/>
        <v>0.25</v>
      </c>
      <c r="J139" s="17"/>
      <c r="K139" s="17"/>
      <c r="L139" s="17"/>
      <c r="M139" s="16"/>
      <c r="N139" s="16"/>
      <c r="O139" s="16"/>
      <c r="P139" s="37"/>
      <c r="Q139" s="37"/>
      <c r="R139" s="37"/>
      <c r="S139" s="59"/>
      <c r="T139" s="59">
        <v>0.5</v>
      </c>
      <c r="U139" s="59">
        <v>0.25</v>
      </c>
      <c r="V139" s="61"/>
      <c r="W139" s="61"/>
      <c r="X139" s="58"/>
      <c r="Y139" s="16"/>
      <c r="Z139" s="16"/>
      <c r="AA139" s="16"/>
      <c r="AB139" s="17"/>
      <c r="AC139" s="17"/>
      <c r="AD139" s="17"/>
      <c r="AE139" s="16"/>
      <c r="AF139" s="16"/>
      <c r="AG139" s="31"/>
      <c r="AH139" s="17"/>
      <c r="AI139" s="17"/>
      <c r="AJ139" s="17"/>
      <c r="AK139" s="16"/>
      <c r="AL139" s="16"/>
      <c r="AM139" s="16"/>
    </row>
    <row r="140" spans="1:39">
      <c r="A140" s="70">
        <v>58</v>
      </c>
      <c r="B140" s="108" t="s">
        <v>142</v>
      </c>
      <c r="C140" s="85" t="s">
        <v>35</v>
      </c>
      <c r="D140" s="86"/>
      <c r="E140" s="16" t="s">
        <v>36</v>
      </c>
      <c r="F140" s="38">
        <f t="shared" si="74"/>
        <v>19.5</v>
      </c>
      <c r="G140" s="38">
        <f t="shared" si="75"/>
        <v>0</v>
      </c>
      <c r="H140" s="38">
        <f t="shared" si="76"/>
        <v>13</v>
      </c>
      <c r="I140" s="38">
        <f t="shared" si="77"/>
        <v>6.5</v>
      </c>
      <c r="J140" s="17"/>
      <c r="K140" s="17"/>
      <c r="L140" s="17"/>
      <c r="M140" s="16"/>
      <c r="N140" s="16"/>
      <c r="O140" s="16"/>
      <c r="P140" s="37"/>
      <c r="Q140" s="37"/>
      <c r="R140" s="37"/>
      <c r="S140" s="59"/>
      <c r="T140" s="59">
        <v>13</v>
      </c>
      <c r="U140" s="59">
        <v>6.5</v>
      </c>
      <c r="V140" s="61"/>
      <c r="W140" s="61"/>
      <c r="X140" s="58"/>
      <c r="Y140" s="16"/>
      <c r="Z140" s="16"/>
      <c r="AA140" s="16"/>
      <c r="AB140" s="17"/>
      <c r="AC140" s="17"/>
      <c r="AD140" s="17"/>
      <c r="AE140" s="16"/>
      <c r="AF140" s="16"/>
      <c r="AG140" s="16"/>
      <c r="AH140" s="17"/>
      <c r="AI140" s="17"/>
      <c r="AJ140" s="17"/>
      <c r="AK140" s="16"/>
      <c r="AL140" s="16"/>
      <c r="AM140" s="16"/>
    </row>
    <row r="141" spans="1:39">
      <c r="A141" s="71"/>
      <c r="B141" s="129"/>
      <c r="C141" s="87"/>
      <c r="D141" s="88"/>
      <c r="E141" s="16" t="s">
        <v>37</v>
      </c>
      <c r="F141" s="38">
        <f t="shared" si="74"/>
        <v>0.75</v>
      </c>
      <c r="G141" s="38">
        <f t="shared" si="75"/>
        <v>0</v>
      </c>
      <c r="H141" s="38">
        <f t="shared" si="76"/>
        <v>0.5</v>
      </c>
      <c r="I141" s="38">
        <f t="shared" si="77"/>
        <v>0.25</v>
      </c>
      <c r="J141" s="17"/>
      <c r="K141" s="17"/>
      <c r="L141" s="17"/>
      <c r="M141" s="16"/>
      <c r="N141" s="16"/>
      <c r="O141" s="16"/>
      <c r="P141" s="37"/>
      <c r="Q141" s="37"/>
      <c r="R141" s="37"/>
      <c r="S141" s="59"/>
      <c r="T141" s="59">
        <v>0.5</v>
      </c>
      <c r="U141" s="59">
        <v>0.25</v>
      </c>
      <c r="V141" s="61"/>
      <c r="W141" s="61"/>
      <c r="X141" s="58"/>
      <c r="Y141" s="16"/>
      <c r="Z141" s="16"/>
      <c r="AA141" s="16"/>
      <c r="AB141" s="17"/>
      <c r="AC141" s="17"/>
      <c r="AD141" s="17"/>
      <c r="AE141" s="16"/>
      <c r="AF141" s="16"/>
      <c r="AG141" s="31"/>
      <c r="AH141" s="17"/>
      <c r="AI141" s="17"/>
      <c r="AJ141" s="17"/>
      <c r="AK141" s="16"/>
      <c r="AL141" s="16"/>
      <c r="AM141" s="16"/>
    </row>
    <row r="142" spans="1:39">
      <c r="A142" s="70">
        <v>59</v>
      </c>
      <c r="B142" s="108" t="s">
        <v>143</v>
      </c>
      <c r="C142" s="85" t="s">
        <v>35</v>
      </c>
      <c r="D142" s="86"/>
      <c r="E142" s="16" t="s">
        <v>36</v>
      </c>
      <c r="F142" s="38">
        <f t="shared" si="74"/>
        <v>19.5</v>
      </c>
      <c r="G142" s="38">
        <f t="shared" si="75"/>
        <v>0</v>
      </c>
      <c r="H142" s="38">
        <f t="shared" si="76"/>
        <v>13</v>
      </c>
      <c r="I142" s="38">
        <f t="shared" si="77"/>
        <v>6.5</v>
      </c>
      <c r="J142" s="17"/>
      <c r="K142" s="17"/>
      <c r="L142" s="17"/>
      <c r="M142" s="16"/>
      <c r="N142" s="16"/>
      <c r="O142" s="16"/>
      <c r="P142" s="37"/>
      <c r="Q142" s="37"/>
      <c r="R142" s="37"/>
      <c r="S142" s="59"/>
      <c r="T142" s="59">
        <v>13</v>
      </c>
      <c r="U142" s="59">
        <v>6.5</v>
      </c>
      <c r="V142" s="61"/>
      <c r="W142" s="61"/>
      <c r="X142" s="58"/>
      <c r="Y142" s="16"/>
      <c r="Z142" s="16"/>
      <c r="AA142" s="16"/>
      <c r="AB142" s="17"/>
      <c r="AC142" s="17"/>
      <c r="AD142" s="17"/>
      <c r="AE142" s="16"/>
      <c r="AF142" s="16"/>
      <c r="AG142" s="16"/>
      <c r="AH142" s="17"/>
      <c r="AI142" s="17"/>
      <c r="AJ142" s="17"/>
      <c r="AK142" s="16"/>
      <c r="AL142" s="16"/>
      <c r="AM142" s="16"/>
    </row>
    <row r="143" spans="1:39">
      <c r="A143" s="71"/>
      <c r="B143" s="129"/>
      <c r="C143" s="87"/>
      <c r="D143" s="88"/>
      <c r="E143" s="16" t="s">
        <v>37</v>
      </c>
      <c r="F143" s="38">
        <f t="shared" si="74"/>
        <v>0.75</v>
      </c>
      <c r="G143" s="38">
        <f t="shared" si="75"/>
        <v>0</v>
      </c>
      <c r="H143" s="38">
        <f t="shared" si="76"/>
        <v>0.5</v>
      </c>
      <c r="I143" s="38">
        <f t="shared" si="77"/>
        <v>0.25</v>
      </c>
      <c r="J143" s="17"/>
      <c r="K143" s="17"/>
      <c r="L143" s="17"/>
      <c r="M143" s="16"/>
      <c r="N143" s="16"/>
      <c r="O143" s="16"/>
      <c r="P143" s="37"/>
      <c r="Q143" s="37"/>
      <c r="R143" s="37"/>
      <c r="S143" s="59"/>
      <c r="T143" s="59">
        <v>0.5</v>
      </c>
      <c r="U143" s="59">
        <v>0.25</v>
      </c>
      <c r="V143" s="61"/>
      <c r="W143" s="61"/>
      <c r="X143" s="58"/>
      <c r="Y143" s="16"/>
      <c r="Z143" s="16"/>
      <c r="AA143" s="16"/>
      <c r="AB143" s="17"/>
      <c r="AC143" s="17"/>
      <c r="AD143" s="17"/>
      <c r="AE143" s="16"/>
      <c r="AF143" s="16"/>
      <c r="AG143" s="31"/>
      <c r="AH143" s="17"/>
      <c r="AI143" s="17"/>
      <c r="AJ143" s="17"/>
      <c r="AK143" s="16"/>
      <c r="AL143" s="16"/>
      <c r="AM143" s="16"/>
    </row>
    <row r="144" spans="1:39">
      <c r="A144" s="70">
        <v>60</v>
      </c>
      <c r="B144" s="108" t="s">
        <v>144</v>
      </c>
      <c r="C144" s="85" t="s">
        <v>35</v>
      </c>
      <c r="D144" s="86"/>
      <c r="E144" s="16" t="s">
        <v>36</v>
      </c>
      <c r="F144" s="38">
        <f t="shared" si="74"/>
        <v>19.5</v>
      </c>
      <c r="G144" s="38">
        <f t="shared" si="75"/>
        <v>0</v>
      </c>
      <c r="H144" s="38">
        <f t="shared" si="76"/>
        <v>13</v>
      </c>
      <c r="I144" s="38">
        <f t="shared" si="77"/>
        <v>6.5</v>
      </c>
      <c r="J144" s="17"/>
      <c r="K144" s="17"/>
      <c r="L144" s="17"/>
      <c r="M144" s="16"/>
      <c r="N144" s="16"/>
      <c r="O144" s="16"/>
      <c r="P144" s="37"/>
      <c r="Q144" s="37"/>
      <c r="R144" s="37"/>
      <c r="S144" s="59"/>
      <c r="T144" s="59"/>
      <c r="U144" s="59"/>
      <c r="V144" s="61"/>
      <c r="W144" s="61">
        <v>13</v>
      </c>
      <c r="X144" s="58">
        <v>6.5</v>
      </c>
      <c r="Y144" s="16"/>
      <c r="Z144" s="16"/>
      <c r="AA144" s="16"/>
      <c r="AB144" s="17"/>
      <c r="AC144" s="17"/>
      <c r="AD144" s="17"/>
      <c r="AE144" s="16"/>
      <c r="AF144" s="16"/>
      <c r="AG144" s="16"/>
      <c r="AH144" s="17"/>
      <c r="AI144" s="17"/>
      <c r="AJ144" s="17"/>
      <c r="AK144" s="16"/>
      <c r="AL144" s="16"/>
      <c r="AM144" s="16"/>
    </row>
    <row r="145" spans="1:39">
      <c r="A145" s="71"/>
      <c r="B145" s="129"/>
      <c r="C145" s="87"/>
      <c r="D145" s="88"/>
      <c r="E145" s="16" t="s">
        <v>37</v>
      </c>
      <c r="F145" s="38">
        <f t="shared" si="74"/>
        <v>0.75</v>
      </c>
      <c r="G145" s="38">
        <f t="shared" si="75"/>
        <v>0</v>
      </c>
      <c r="H145" s="38">
        <f t="shared" si="76"/>
        <v>0.5</v>
      </c>
      <c r="I145" s="38">
        <f t="shared" si="77"/>
        <v>0.25</v>
      </c>
      <c r="J145" s="17"/>
      <c r="K145" s="17"/>
      <c r="L145" s="17"/>
      <c r="M145" s="16"/>
      <c r="N145" s="16"/>
      <c r="O145" s="16"/>
      <c r="P145" s="37"/>
      <c r="Q145" s="37"/>
      <c r="R145" s="37"/>
      <c r="S145" s="59"/>
      <c r="T145" s="59"/>
      <c r="U145" s="59"/>
      <c r="V145" s="61"/>
      <c r="W145" s="61">
        <v>0.5</v>
      </c>
      <c r="X145" s="58">
        <v>0.25</v>
      </c>
      <c r="Y145" s="16"/>
      <c r="Z145" s="16"/>
      <c r="AA145" s="16"/>
      <c r="AB145" s="17"/>
      <c r="AC145" s="17"/>
      <c r="AD145" s="17"/>
      <c r="AE145" s="16"/>
      <c r="AF145" s="16"/>
      <c r="AG145" s="31"/>
      <c r="AH145" s="17"/>
      <c r="AI145" s="17"/>
      <c r="AJ145" s="17"/>
      <c r="AK145" s="16"/>
      <c r="AL145" s="16"/>
      <c r="AM145" s="16"/>
    </row>
    <row r="146" spans="1:39">
      <c r="A146" s="70">
        <v>61</v>
      </c>
      <c r="B146" s="108" t="s">
        <v>145</v>
      </c>
      <c r="C146" s="85" t="s">
        <v>35</v>
      </c>
      <c r="D146" s="86"/>
      <c r="E146" s="16" t="s">
        <v>36</v>
      </c>
      <c r="F146" s="38">
        <f t="shared" si="74"/>
        <v>19.5</v>
      </c>
      <c r="G146" s="38">
        <f t="shared" si="75"/>
        <v>0</v>
      </c>
      <c r="H146" s="38">
        <f t="shared" si="76"/>
        <v>13</v>
      </c>
      <c r="I146" s="38">
        <f t="shared" si="77"/>
        <v>6.5</v>
      </c>
      <c r="J146" s="17"/>
      <c r="K146" s="17"/>
      <c r="L146" s="17"/>
      <c r="M146" s="16"/>
      <c r="N146" s="16"/>
      <c r="O146" s="16"/>
      <c r="P146" s="37"/>
      <c r="Q146" s="37"/>
      <c r="R146" s="37"/>
      <c r="S146" s="16"/>
      <c r="T146" s="59">
        <v>13</v>
      </c>
      <c r="U146" s="59">
        <v>6.5</v>
      </c>
      <c r="V146" s="61"/>
      <c r="W146" s="61"/>
      <c r="X146" s="58"/>
      <c r="Y146" s="59"/>
      <c r="Z146" s="59"/>
      <c r="AA146" s="59"/>
      <c r="AB146" s="17"/>
      <c r="AC146" s="17"/>
      <c r="AD146" s="17"/>
      <c r="AE146" s="16"/>
      <c r="AF146" s="16"/>
      <c r="AG146" s="16"/>
      <c r="AH146" s="17"/>
      <c r="AI146" s="17"/>
      <c r="AJ146" s="17"/>
      <c r="AK146" s="16"/>
      <c r="AL146" s="16"/>
      <c r="AM146" s="16"/>
    </row>
    <row r="147" spans="1:39">
      <c r="A147" s="71"/>
      <c r="B147" s="129"/>
      <c r="C147" s="87"/>
      <c r="D147" s="88"/>
      <c r="E147" s="16" t="s">
        <v>37</v>
      </c>
      <c r="F147" s="38">
        <f t="shared" si="74"/>
        <v>0.75</v>
      </c>
      <c r="G147" s="38">
        <f t="shared" si="75"/>
        <v>0</v>
      </c>
      <c r="H147" s="38">
        <f t="shared" si="76"/>
        <v>0.5</v>
      </c>
      <c r="I147" s="38">
        <f t="shared" si="77"/>
        <v>0.25</v>
      </c>
      <c r="J147" s="17"/>
      <c r="K147" s="17"/>
      <c r="L147" s="17"/>
      <c r="M147" s="16"/>
      <c r="N147" s="16"/>
      <c r="O147" s="16"/>
      <c r="P147" s="37"/>
      <c r="Q147" s="37"/>
      <c r="R147" s="37"/>
      <c r="S147" s="16"/>
      <c r="T147" s="59">
        <v>0.5</v>
      </c>
      <c r="U147" s="59">
        <v>0.25</v>
      </c>
      <c r="V147" s="61"/>
      <c r="W147" s="61"/>
      <c r="X147" s="58"/>
      <c r="Y147" s="59"/>
      <c r="Z147" s="59"/>
      <c r="AA147" s="59"/>
      <c r="AB147" s="17"/>
      <c r="AC147" s="17"/>
      <c r="AD147" s="17"/>
      <c r="AE147" s="16"/>
      <c r="AF147" s="16"/>
      <c r="AG147" s="16"/>
      <c r="AH147" s="17"/>
      <c r="AI147" s="17"/>
      <c r="AJ147" s="17"/>
      <c r="AK147" s="16"/>
      <c r="AL147" s="16"/>
      <c r="AM147" s="16"/>
    </row>
    <row r="148" spans="1:39">
      <c r="A148" s="70">
        <v>62</v>
      </c>
      <c r="B148" s="108" t="s">
        <v>146</v>
      </c>
      <c r="C148" s="85" t="s">
        <v>35</v>
      </c>
      <c r="D148" s="86"/>
      <c r="E148" s="16" t="s">
        <v>36</v>
      </c>
      <c r="F148" s="38">
        <f t="shared" si="74"/>
        <v>19.5</v>
      </c>
      <c r="G148" s="38">
        <f t="shared" si="75"/>
        <v>0</v>
      </c>
      <c r="H148" s="38">
        <f t="shared" si="76"/>
        <v>13</v>
      </c>
      <c r="I148" s="38">
        <f t="shared" si="77"/>
        <v>6.5</v>
      </c>
      <c r="J148" s="17"/>
      <c r="K148" s="17"/>
      <c r="L148" s="17"/>
      <c r="M148" s="16"/>
      <c r="N148" s="16"/>
      <c r="O148" s="16"/>
      <c r="P148" s="37"/>
      <c r="Q148" s="37"/>
      <c r="R148" s="37"/>
      <c r="S148" s="16"/>
      <c r="T148" s="59"/>
      <c r="U148" s="59"/>
      <c r="V148" s="61"/>
      <c r="W148" s="61">
        <v>13</v>
      </c>
      <c r="X148" s="58">
        <v>6.5</v>
      </c>
      <c r="Y148" s="59"/>
      <c r="Z148" s="59"/>
      <c r="AA148" s="59"/>
      <c r="AB148" s="17"/>
      <c r="AC148" s="17"/>
      <c r="AD148" s="17"/>
      <c r="AE148" s="16"/>
      <c r="AF148" s="16"/>
      <c r="AG148" s="16"/>
      <c r="AH148" s="17"/>
      <c r="AI148" s="17"/>
      <c r="AJ148" s="17"/>
      <c r="AK148" s="16"/>
      <c r="AL148" s="16"/>
      <c r="AM148" s="16"/>
    </row>
    <row r="149" spans="1:39">
      <c r="A149" s="71"/>
      <c r="B149" s="129"/>
      <c r="C149" s="87"/>
      <c r="D149" s="88"/>
      <c r="E149" s="16" t="s">
        <v>37</v>
      </c>
      <c r="F149" s="38">
        <f t="shared" si="74"/>
        <v>0.75</v>
      </c>
      <c r="G149" s="38">
        <f t="shared" si="75"/>
        <v>0</v>
      </c>
      <c r="H149" s="38">
        <f t="shared" si="76"/>
        <v>0.5</v>
      </c>
      <c r="I149" s="38">
        <f t="shared" si="77"/>
        <v>0.25</v>
      </c>
      <c r="J149" s="17"/>
      <c r="K149" s="17"/>
      <c r="L149" s="17"/>
      <c r="M149" s="16"/>
      <c r="N149" s="16"/>
      <c r="O149" s="16"/>
      <c r="P149" s="37"/>
      <c r="Q149" s="37"/>
      <c r="R149" s="37"/>
      <c r="S149" s="16"/>
      <c r="T149" s="59"/>
      <c r="U149" s="59"/>
      <c r="V149" s="61"/>
      <c r="W149" s="61">
        <v>0.5</v>
      </c>
      <c r="X149" s="58">
        <v>0.25</v>
      </c>
      <c r="Y149" s="59"/>
      <c r="Z149" s="59"/>
      <c r="AA149" s="59"/>
      <c r="AB149" s="17"/>
      <c r="AC149" s="17"/>
      <c r="AD149" s="17"/>
      <c r="AE149" s="16"/>
      <c r="AF149" s="16"/>
      <c r="AG149" s="16"/>
      <c r="AH149" s="17"/>
      <c r="AI149" s="17"/>
      <c r="AJ149" s="17"/>
      <c r="AK149" s="16"/>
      <c r="AL149" s="16"/>
      <c r="AM149" s="16"/>
    </row>
    <row r="150" spans="1:39">
      <c r="A150" s="70">
        <v>63</v>
      </c>
      <c r="B150" s="108" t="s">
        <v>147</v>
      </c>
      <c r="C150" s="85" t="s">
        <v>35</v>
      </c>
      <c r="D150" s="86"/>
      <c r="E150" s="16" t="s">
        <v>36</v>
      </c>
      <c r="F150" s="38">
        <f t="shared" si="74"/>
        <v>19.5</v>
      </c>
      <c r="G150" s="38">
        <f t="shared" si="75"/>
        <v>0</v>
      </c>
      <c r="H150" s="38">
        <f t="shared" si="76"/>
        <v>13</v>
      </c>
      <c r="I150" s="38">
        <f t="shared" si="77"/>
        <v>6.5</v>
      </c>
      <c r="J150" s="17"/>
      <c r="K150" s="17"/>
      <c r="L150" s="17"/>
      <c r="M150" s="16"/>
      <c r="N150" s="16"/>
      <c r="O150" s="16"/>
      <c r="P150" s="37"/>
      <c r="Q150" s="37"/>
      <c r="R150" s="37"/>
      <c r="S150" s="16"/>
      <c r="T150" s="59"/>
      <c r="U150" s="59"/>
      <c r="V150" s="61"/>
      <c r="W150" s="61">
        <v>13</v>
      </c>
      <c r="X150" s="58">
        <v>6.5</v>
      </c>
      <c r="Y150" s="59"/>
      <c r="Z150" s="59"/>
      <c r="AA150" s="59"/>
      <c r="AB150" s="17"/>
      <c r="AC150" s="17"/>
      <c r="AD150" s="17"/>
      <c r="AE150" s="16"/>
      <c r="AF150" s="16"/>
      <c r="AG150" s="16"/>
      <c r="AH150" s="17"/>
      <c r="AI150" s="17"/>
      <c r="AJ150" s="17"/>
      <c r="AK150" s="16"/>
      <c r="AL150" s="16"/>
      <c r="AM150" s="16"/>
    </row>
    <row r="151" spans="1:39">
      <c r="A151" s="71"/>
      <c r="B151" s="129"/>
      <c r="C151" s="87"/>
      <c r="D151" s="88"/>
      <c r="E151" s="16" t="s">
        <v>37</v>
      </c>
      <c r="F151" s="38">
        <f t="shared" si="74"/>
        <v>0.75</v>
      </c>
      <c r="G151" s="38">
        <f t="shared" si="75"/>
        <v>0</v>
      </c>
      <c r="H151" s="38">
        <f t="shared" si="76"/>
        <v>0.5</v>
      </c>
      <c r="I151" s="38">
        <f t="shared" si="77"/>
        <v>0.25</v>
      </c>
      <c r="J151" s="17"/>
      <c r="K151" s="17"/>
      <c r="L151" s="17"/>
      <c r="M151" s="16"/>
      <c r="N151" s="16"/>
      <c r="O151" s="16"/>
      <c r="P151" s="37"/>
      <c r="Q151" s="37"/>
      <c r="R151" s="37"/>
      <c r="S151" s="16"/>
      <c r="T151" s="59"/>
      <c r="U151" s="59"/>
      <c r="V151" s="61"/>
      <c r="W151" s="61">
        <v>0.5</v>
      </c>
      <c r="X151" s="58">
        <v>0.25</v>
      </c>
      <c r="Y151" s="59"/>
      <c r="Z151" s="59"/>
      <c r="AA151" s="59"/>
      <c r="AB151" s="17"/>
      <c r="AC151" s="17"/>
      <c r="AD151" s="17"/>
      <c r="AE151" s="16"/>
      <c r="AF151" s="16"/>
      <c r="AG151" s="16"/>
      <c r="AH151" s="17"/>
      <c r="AI151" s="17"/>
      <c r="AJ151" s="17"/>
      <c r="AK151" s="16"/>
      <c r="AL151" s="16"/>
      <c r="AM151" s="16"/>
    </row>
    <row r="152" spans="1:39">
      <c r="A152" s="70">
        <v>64</v>
      </c>
      <c r="B152" s="83" t="s">
        <v>173</v>
      </c>
      <c r="C152" s="85" t="s">
        <v>65</v>
      </c>
      <c r="D152" s="86"/>
      <c r="E152" s="16" t="s">
        <v>36</v>
      </c>
      <c r="F152" s="38">
        <f t="shared" si="74"/>
        <v>130</v>
      </c>
      <c r="G152" s="38">
        <f t="shared" si="75"/>
        <v>65</v>
      </c>
      <c r="H152" s="38">
        <f t="shared" si="76"/>
        <v>0</v>
      </c>
      <c r="I152" s="38">
        <f t="shared" si="77"/>
        <v>65</v>
      </c>
      <c r="J152" s="17"/>
      <c r="K152" s="17"/>
      <c r="L152" s="17"/>
      <c r="M152" s="16"/>
      <c r="N152" s="16"/>
      <c r="O152" s="16"/>
      <c r="P152" s="37"/>
      <c r="Q152" s="37"/>
      <c r="R152" s="37"/>
      <c r="S152" s="16"/>
      <c r="T152" s="59"/>
      <c r="U152" s="59"/>
      <c r="V152" s="61">
        <v>26</v>
      </c>
      <c r="W152" s="61"/>
      <c r="X152" s="61"/>
      <c r="Y152" s="59">
        <v>39</v>
      </c>
      <c r="Z152" s="59"/>
      <c r="AA152" s="59">
        <v>65</v>
      </c>
      <c r="AB152" s="17"/>
      <c r="AC152" s="17"/>
      <c r="AD152" s="17"/>
      <c r="AE152" s="16"/>
      <c r="AF152" s="16"/>
      <c r="AG152" s="16"/>
      <c r="AH152" s="17"/>
      <c r="AI152" s="17"/>
      <c r="AJ152" s="17"/>
      <c r="AK152" s="16"/>
      <c r="AL152" s="16"/>
      <c r="AM152" s="16"/>
    </row>
    <row r="153" spans="1:39">
      <c r="A153" s="71"/>
      <c r="B153" s="84"/>
      <c r="C153" s="87"/>
      <c r="D153" s="88"/>
      <c r="E153" s="16" t="s">
        <v>37</v>
      </c>
      <c r="F153" s="38">
        <f t="shared" si="74"/>
        <v>5</v>
      </c>
      <c r="G153" s="38">
        <f t="shared" si="75"/>
        <v>2.5</v>
      </c>
      <c r="H153" s="38">
        <f t="shared" si="76"/>
        <v>0</v>
      </c>
      <c r="I153" s="38">
        <f t="shared" si="77"/>
        <v>2.5</v>
      </c>
      <c r="J153" s="17"/>
      <c r="K153" s="17"/>
      <c r="L153" s="17"/>
      <c r="M153" s="16"/>
      <c r="N153" s="16"/>
      <c r="O153" s="16"/>
      <c r="P153" s="37"/>
      <c r="Q153" s="37"/>
      <c r="R153" s="37"/>
      <c r="S153" s="16"/>
      <c r="T153" s="59"/>
      <c r="U153" s="59"/>
      <c r="V153" s="61">
        <v>1</v>
      </c>
      <c r="W153" s="61"/>
      <c r="X153" s="61"/>
      <c r="Y153" s="59">
        <v>1.5</v>
      </c>
      <c r="Z153" s="59"/>
      <c r="AA153" s="59">
        <v>2.5</v>
      </c>
      <c r="AB153" s="17"/>
      <c r="AC153" s="17"/>
      <c r="AD153" s="17"/>
      <c r="AE153" s="16"/>
      <c r="AF153" s="16"/>
      <c r="AG153" s="16"/>
      <c r="AH153" s="17"/>
      <c r="AI153" s="17"/>
      <c r="AJ153" s="17"/>
      <c r="AK153" s="16"/>
      <c r="AL153" s="16"/>
      <c r="AM153" s="16"/>
    </row>
    <row r="154" spans="1:39">
      <c r="A154" s="70">
        <v>65</v>
      </c>
      <c r="B154" s="130" t="s">
        <v>148</v>
      </c>
      <c r="C154" s="85" t="s">
        <v>35</v>
      </c>
      <c r="D154" s="86"/>
      <c r="E154" s="16" t="s">
        <v>36</v>
      </c>
      <c r="F154" s="38">
        <f t="shared" si="74"/>
        <v>65</v>
      </c>
      <c r="G154" s="38">
        <f t="shared" si="75"/>
        <v>0</v>
      </c>
      <c r="H154" s="38">
        <f t="shared" si="76"/>
        <v>52</v>
      </c>
      <c r="I154" s="38">
        <f t="shared" si="77"/>
        <v>13</v>
      </c>
      <c r="J154" s="17"/>
      <c r="K154" s="17"/>
      <c r="L154" s="17"/>
      <c r="M154" s="16"/>
      <c r="N154" s="16"/>
      <c r="O154" s="16"/>
      <c r="P154" s="37"/>
      <c r="Q154" s="37"/>
      <c r="R154" s="37"/>
      <c r="S154" s="16"/>
      <c r="T154" s="59"/>
      <c r="U154" s="59"/>
      <c r="V154" s="61"/>
      <c r="W154" s="61">
        <v>26</v>
      </c>
      <c r="X154" s="61">
        <v>13</v>
      </c>
      <c r="Y154" s="59"/>
      <c r="Z154" s="59">
        <v>26</v>
      </c>
      <c r="AA154" s="59"/>
      <c r="AB154" s="17"/>
      <c r="AC154" s="17"/>
      <c r="AD154" s="17"/>
      <c r="AE154" s="16"/>
      <c r="AF154" s="16"/>
      <c r="AG154" s="16"/>
      <c r="AH154" s="17"/>
      <c r="AI154" s="17"/>
      <c r="AJ154" s="17"/>
      <c r="AK154" s="16"/>
      <c r="AL154" s="16"/>
      <c r="AM154" s="16"/>
    </row>
    <row r="155" spans="1:39">
      <c r="A155" s="71"/>
      <c r="B155" s="131"/>
      <c r="C155" s="87"/>
      <c r="D155" s="88"/>
      <c r="E155" s="16" t="s">
        <v>37</v>
      </c>
      <c r="F155" s="38">
        <f t="shared" si="74"/>
        <v>2.5</v>
      </c>
      <c r="G155" s="38">
        <f t="shared" si="75"/>
        <v>0</v>
      </c>
      <c r="H155" s="38">
        <f t="shared" si="76"/>
        <v>2</v>
      </c>
      <c r="I155" s="38">
        <f t="shared" si="77"/>
        <v>0.5</v>
      </c>
      <c r="J155" s="17"/>
      <c r="K155" s="17"/>
      <c r="L155" s="17"/>
      <c r="M155" s="16"/>
      <c r="N155" s="16"/>
      <c r="O155" s="16"/>
      <c r="P155" s="37"/>
      <c r="Q155" s="37"/>
      <c r="R155" s="37"/>
      <c r="S155" s="16"/>
      <c r="T155" s="59"/>
      <c r="U155" s="59"/>
      <c r="V155" s="61"/>
      <c r="W155" s="61">
        <v>1</v>
      </c>
      <c r="X155" s="61">
        <v>0.5</v>
      </c>
      <c r="Y155" s="59"/>
      <c r="Z155" s="59">
        <v>1</v>
      </c>
      <c r="AA155" s="59"/>
      <c r="AB155" s="17"/>
      <c r="AC155" s="17"/>
      <c r="AD155" s="17"/>
      <c r="AE155" s="16"/>
      <c r="AF155" s="16"/>
      <c r="AG155" s="16"/>
      <c r="AH155" s="17"/>
      <c r="AI155" s="17"/>
      <c r="AJ155" s="17"/>
      <c r="AK155" s="16"/>
      <c r="AL155" s="16"/>
      <c r="AM155" s="16"/>
    </row>
    <row r="156" spans="1:39">
      <c r="A156" s="70">
        <v>66</v>
      </c>
      <c r="B156" s="130" t="s">
        <v>149</v>
      </c>
      <c r="C156" s="85" t="s">
        <v>35</v>
      </c>
      <c r="D156" s="86"/>
      <c r="E156" s="16" t="s">
        <v>36</v>
      </c>
      <c r="F156" s="38">
        <f t="shared" si="74"/>
        <v>52</v>
      </c>
      <c r="G156" s="38">
        <f t="shared" si="75"/>
        <v>0</v>
      </c>
      <c r="H156" s="38">
        <f t="shared" si="76"/>
        <v>39</v>
      </c>
      <c r="I156" s="38">
        <f t="shared" si="77"/>
        <v>13</v>
      </c>
      <c r="J156" s="17"/>
      <c r="K156" s="17"/>
      <c r="L156" s="17"/>
      <c r="M156" s="16"/>
      <c r="N156" s="16"/>
      <c r="O156" s="16"/>
      <c r="P156" s="37"/>
      <c r="Q156" s="37"/>
      <c r="R156" s="37"/>
      <c r="S156" s="16"/>
      <c r="T156" s="59"/>
      <c r="U156" s="59"/>
      <c r="V156" s="61"/>
      <c r="W156" s="61">
        <v>13</v>
      </c>
      <c r="X156" s="61">
        <v>13</v>
      </c>
      <c r="Y156" s="59"/>
      <c r="Z156" s="59">
        <v>26</v>
      </c>
      <c r="AA156" s="59"/>
      <c r="AB156" s="17"/>
      <c r="AC156" s="17"/>
      <c r="AD156" s="17"/>
      <c r="AE156" s="16"/>
      <c r="AF156" s="16"/>
      <c r="AG156" s="16"/>
      <c r="AH156" s="17"/>
      <c r="AI156" s="17"/>
      <c r="AJ156" s="17"/>
      <c r="AK156" s="16"/>
      <c r="AL156" s="16"/>
      <c r="AM156" s="16"/>
    </row>
    <row r="157" spans="1:39">
      <c r="A157" s="71"/>
      <c r="B157" s="131"/>
      <c r="C157" s="87"/>
      <c r="D157" s="88"/>
      <c r="E157" s="16" t="s">
        <v>37</v>
      </c>
      <c r="F157" s="38">
        <f t="shared" si="74"/>
        <v>2</v>
      </c>
      <c r="G157" s="38">
        <f t="shared" si="75"/>
        <v>0</v>
      </c>
      <c r="H157" s="38">
        <f t="shared" si="76"/>
        <v>1.5</v>
      </c>
      <c r="I157" s="38">
        <f t="shared" si="77"/>
        <v>0.5</v>
      </c>
      <c r="J157" s="17"/>
      <c r="K157" s="17"/>
      <c r="L157" s="17"/>
      <c r="M157" s="16"/>
      <c r="N157" s="16"/>
      <c r="O157" s="16"/>
      <c r="P157" s="37"/>
      <c r="Q157" s="37"/>
      <c r="R157" s="37"/>
      <c r="S157" s="16"/>
      <c r="T157" s="59"/>
      <c r="U157" s="59"/>
      <c r="V157" s="61"/>
      <c r="W157" s="61">
        <v>0.5</v>
      </c>
      <c r="X157" s="61">
        <v>0.5</v>
      </c>
      <c r="Y157" s="59"/>
      <c r="Z157" s="59">
        <v>1</v>
      </c>
      <c r="AA157" s="59"/>
      <c r="AB157" s="17"/>
      <c r="AC157" s="17"/>
      <c r="AD157" s="17"/>
      <c r="AE157" s="16"/>
      <c r="AF157" s="16"/>
      <c r="AG157" s="16"/>
      <c r="AH157" s="17"/>
      <c r="AI157" s="17"/>
      <c r="AJ157" s="17"/>
      <c r="AK157" s="16"/>
      <c r="AL157" s="16"/>
      <c r="AM157" s="16"/>
    </row>
    <row r="158" spans="1:39">
      <c r="A158" s="70">
        <v>67</v>
      </c>
      <c r="B158" s="130" t="s">
        <v>150</v>
      </c>
      <c r="C158" s="85" t="s">
        <v>35</v>
      </c>
      <c r="D158" s="86"/>
      <c r="E158" s="16" t="s">
        <v>36</v>
      </c>
      <c r="F158" s="38">
        <f t="shared" si="74"/>
        <v>52</v>
      </c>
      <c r="G158" s="38">
        <f t="shared" si="75"/>
        <v>0</v>
      </c>
      <c r="H158" s="38">
        <f t="shared" si="76"/>
        <v>39</v>
      </c>
      <c r="I158" s="38">
        <f t="shared" si="77"/>
        <v>13</v>
      </c>
      <c r="J158" s="17"/>
      <c r="K158" s="17"/>
      <c r="L158" s="17"/>
      <c r="M158" s="16"/>
      <c r="N158" s="16"/>
      <c r="O158" s="16"/>
      <c r="P158" s="37"/>
      <c r="Q158" s="37"/>
      <c r="R158" s="37"/>
      <c r="S158" s="16"/>
      <c r="T158" s="59"/>
      <c r="U158" s="59"/>
      <c r="V158" s="61"/>
      <c r="W158" s="61">
        <v>13</v>
      </c>
      <c r="X158" s="61">
        <v>13</v>
      </c>
      <c r="Y158" s="59"/>
      <c r="Z158" s="59">
        <v>26</v>
      </c>
      <c r="AA158" s="59"/>
      <c r="AB158" s="17"/>
      <c r="AC158" s="17"/>
      <c r="AD158" s="17"/>
      <c r="AE158" s="16"/>
      <c r="AF158" s="16"/>
      <c r="AG158" s="16"/>
      <c r="AH158" s="17"/>
      <c r="AI158" s="17"/>
      <c r="AJ158" s="17"/>
      <c r="AK158" s="16"/>
      <c r="AL158" s="16"/>
      <c r="AM158" s="16"/>
    </row>
    <row r="159" spans="1:39">
      <c r="A159" s="71"/>
      <c r="B159" s="131"/>
      <c r="C159" s="87"/>
      <c r="D159" s="88"/>
      <c r="E159" s="16" t="s">
        <v>37</v>
      </c>
      <c r="F159" s="38">
        <f t="shared" si="74"/>
        <v>2</v>
      </c>
      <c r="G159" s="38">
        <f t="shared" si="75"/>
        <v>0</v>
      </c>
      <c r="H159" s="38">
        <f t="shared" si="76"/>
        <v>1.5</v>
      </c>
      <c r="I159" s="38">
        <f t="shared" si="77"/>
        <v>0.5</v>
      </c>
      <c r="J159" s="17"/>
      <c r="K159" s="17"/>
      <c r="L159" s="17"/>
      <c r="M159" s="16"/>
      <c r="N159" s="16"/>
      <c r="O159" s="16"/>
      <c r="P159" s="37"/>
      <c r="Q159" s="37"/>
      <c r="R159" s="37"/>
      <c r="S159" s="16"/>
      <c r="T159" s="59"/>
      <c r="U159" s="59"/>
      <c r="V159" s="61"/>
      <c r="W159" s="61">
        <v>0.5</v>
      </c>
      <c r="X159" s="61">
        <v>0.5</v>
      </c>
      <c r="Y159" s="59"/>
      <c r="Z159" s="59">
        <v>1</v>
      </c>
      <c r="AA159" s="59"/>
      <c r="AB159" s="17"/>
      <c r="AC159" s="17"/>
      <c r="AD159" s="17"/>
      <c r="AE159" s="16"/>
      <c r="AF159" s="16"/>
      <c r="AG159" s="16"/>
      <c r="AH159" s="17"/>
      <c r="AI159" s="17"/>
      <c r="AJ159" s="17"/>
      <c r="AK159" s="16"/>
      <c r="AL159" s="16"/>
      <c r="AM159" s="16"/>
    </row>
    <row r="160" spans="1:39">
      <c r="A160" s="70">
        <v>68</v>
      </c>
      <c r="B160" s="130" t="s">
        <v>151</v>
      </c>
      <c r="C160" s="85" t="s">
        <v>35</v>
      </c>
      <c r="D160" s="86"/>
      <c r="E160" s="16" t="s">
        <v>36</v>
      </c>
      <c r="F160" s="38">
        <f t="shared" si="74"/>
        <v>65</v>
      </c>
      <c r="G160" s="38">
        <f t="shared" si="75"/>
        <v>0</v>
      </c>
      <c r="H160" s="38">
        <f t="shared" si="76"/>
        <v>52</v>
      </c>
      <c r="I160" s="38">
        <f t="shared" si="77"/>
        <v>13</v>
      </c>
      <c r="J160" s="17"/>
      <c r="K160" s="17"/>
      <c r="L160" s="17"/>
      <c r="M160" s="16"/>
      <c r="N160" s="16"/>
      <c r="O160" s="16"/>
      <c r="P160" s="37"/>
      <c r="Q160" s="37"/>
      <c r="R160" s="37"/>
      <c r="S160" s="16"/>
      <c r="T160" s="59"/>
      <c r="U160" s="59"/>
      <c r="V160" s="61"/>
      <c r="W160" s="61">
        <v>26</v>
      </c>
      <c r="X160" s="61">
        <v>13</v>
      </c>
      <c r="Y160" s="59"/>
      <c r="Z160" s="59">
        <v>26</v>
      </c>
      <c r="AA160" s="59"/>
      <c r="AB160" s="17"/>
      <c r="AC160" s="17"/>
      <c r="AD160" s="17"/>
      <c r="AE160" s="16"/>
      <c r="AF160" s="16"/>
      <c r="AG160" s="16"/>
      <c r="AH160" s="17"/>
      <c r="AI160" s="17"/>
      <c r="AJ160" s="17"/>
      <c r="AK160" s="16"/>
      <c r="AL160" s="16"/>
      <c r="AM160" s="16"/>
    </row>
    <row r="161" spans="1:39">
      <c r="A161" s="71"/>
      <c r="B161" s="131"/>
      <c r="C161" s="87"/>
      <c r="D161" s="88"/>
      <c r="E161" s="16" t="s">
        <v>37</v>
      </c>
      <c r="F161" s="38">
        <f t="shared" si="74"/>
        <v>2.5</v>
      </c>
      <c r="G161" s="38">
        <f t="shared" si="75"/>
        <v>0</v>
      </c>
      <c r="H161" s="38">
        <f t="shared" si="76"/>
        <v>2</v>
      </c>
      <c r="I161" s="38">
        <f t="shared" si="77"/>
        <v>0.5</v>
      </c>
      <c r="J161" s="17"/>
      <c r="K161" s="17"/>
      <c r="L161" s="17"/>
      <c r="M161" s="16"/>
      <c r="N161" s="16"/>
      <c r="O161" s="16"/>
      <c r="P161" s="37"/>
      <c r="Q161" s="37"/>
      <c r="R161" s="37"/>
      <c r="S161" s="16"/>
      <c r="T161" s="59"/>
      <c r="U161" s="59"/>
      <c r="V161" s="61"/>
      <c r="W161" s="61">
        <v>1</v>
      </c>
      <c r="X161" s="61">
        <v>0.5</v>
      </c>
      <c r="Y161" s="59"/>
      <c r="Z161" s="59">
        <v>1</v>
      </c>
      <c r="AA161" s="59"/>
      <c r="AB161" s="17"/>
      <c r="AC161" s="17"/>
      <c r="AD161" s="17"/>
      <c r="AE161" s="16"/>
      <c r="AF161" s="16"/>
      <c r="AG161" s="16"/>
      <c r="AH161" s="17"/>
      <c r="AI161" s="17"/>
      <c r="AJ161" s="17"/>
      <c r="AK161" s="16"/>
      <c r="AL161" s="16"/>
      <c r="AM161" s="16"/>
    </row>
    <row r="162" spans="1:39">
      <c r="A162" s="70">
        <v>69</v>
      </c>
      <c r="B162" s="130" t="s">
        <v>152</v>
      </c>
      <c r="C162" s="85" t="s">
        <v>35</v>
      </c>
      <c r="D162" s="86"/>
      <c r="E162" s="16" t="s">
        <v>36</v>
      </c>
      <c r="F162" s="38">
        <f t="shared" si="74"/>
        <v>65</v>
      </c>
      <c r="G162" s="38">
        <f t="shared" si="75"/>
        <v>0</v>
      </c>
      <c r="H162" s="38">
        <f t="shared" si="76"/>
        <v>52</v>
      </c>
      <c r="I162" s="38">
        <f t="shared" si="77"/>
        <v>13</v>
      </c>
      <c r="J162" s="17"/>
      <c r="K162" s="17"/>
      <c r="L162" s="17"/>
      <c r="M162" s="16"/>
      <c r="N162" s="16"/>
      <c r="O162" s="16"/>
      <c r="P162" s="37"/>
      <c r="Q162" s="37"/>
      <c r="R162" s="37"/>
      <c r="S162" s="16"/>
      <c r="T162" s="59"/>
      <c r="U162" s="59"/>
      <c r="V162" s="61"/>
      <c r="W162" s="61">
        <v>26</v>
      </c>
      <c r="X162" s="61">
        <v>13</v>
      </c>
      <c r="Y162" s="59"/>
      <c r="Z162" s="59">
        <v>26</v>
      </c>
      <c r="AA162" s="59"/>
      <c r="AB162" s="17"/>
      <c r="AC162" s="17"/>
      <c r="AD162" s="17"/>
      <c r="AE162" s="16"/>
      <c r="AF162" s="16"/>
      <c r="AG162" s="16"/>
      <c r="AH162" s="17"/>
      <c r="AI162" s="17"/>
      <c r="AJ162" s="17"/>
      <c r="AK162" s="16"/>
      <c r="AL162" s="16"/>
      <c r="AM162" s="16"/>
    </row>
    <row r="163" spans="1:39">
      <c r="A163" s="71"/>
      <c r="B163" s="131"/>
      <c r="C163" s="87"/>
      <c r="D163" s="88"/>
      <c r="E163" s="16" t="s">
        <v>37</v>
      </c>
      <c r="F163" s="38">
        <f t="shared" si="74"/>
        <v>2.5</v>
      </c>
      <c r="G163" s="38">
        <f t="shared" si="75"/>
        <v>0</v>
      </c>
      <c r="H163" s="38">
        <f t="shared" si="76"/>
        <v>2</v>
      </c>
      <c r="I163" s="38">
        <f t="shared" si="77"/>
        <v>0.5</v>
      </c>
      <c r="J163" s="17"/>
      <c r="K163" s="17"/>
      <c r="L163" s="17"/>
      <c r="M163" s="16"/>
      <c r="N163" s="16"/>
      <c r="O163" s="16"/>
      <c r="P163" s="37"/>
      <c r="Q163" s="37"/>
      <c r="R163" s="37"/>
      <c r="S163" s="16"/>
      <c r="T163" s="59"/>
      <c r="U163" s="59"/>
      <c r="V163" s="61"/>
      <c r="W163" s="61">
        <v>1</v>
      </c>
      <c r="X163" s="61">
        <v>0.5</v>
      </c>
      <c r="Y163" s="59"/>
      <c r="Z163" s="59">
        <v>1</v>
      </c>
      <c r="AA163" s="59"/>
      <c r="AB163" s="17"/>
      <c r="AC163" s="17"/>
      <c r="AD163" s="17"/>
      <c r="AE163" s="16"/>
      <c r="AF163" s="16"/>
      <c r="AG163" s="16"/>
      <c r="AH163" s="17"/>
      <c r="AI163" s="17"/>
      <c r="AJ163" s="17"/>
      <c r="AK163" s="16"/>
      <c r="AL163" s="16"/>
      <c r="AM163" s="16"/>
    </row>
    <row r="164" spans="1:39">
      <c r="A164" s="70">
        <v>70</v>
      </c>
      <c r="B164" s="83" t="s">
        <v>174</v>
      </c>
      <c r="C164" s="85" t="s">
        <v>65</v>
      </c>
      <c r="D164" s="86"/>
      <c r="E164" s="16" t="s">
        <v>36</v>
      </c>
      <c r="F164" s="38">
        <f t="shared" si="74"/>
        <v>130</v>
      </c>
      <c r="G164" s="38">
        <f t="shared" si="75"/>
        <v>78</v>
      </c>
      <c r="H164" s="38">
        <f t="shared" si="76"/>
        <v>0</v>
      </c>
      <c r="I164" s="38">
        <f t="shared" si="77"/>
        <v>52</v>
      </c>
      <c r="J164" s="17"/>
      <c r="K164" s="17"/>
      <c r="L164" s="17"/>
      <c r="M164" s="16"/>
      <c r="N164" s="16"/>
      <c r="O164" s="16"/>
      <c r="P164" s="37"/>
      <c r="Q164" s="37"/>
      <c r="R164" s="37"/>
      <c r="S164" s="16"/>
      <c r="T164" s="59"/>
      <c r="U164" s="59"/>
      <c r="V164" s="61">
        <v>39</v>
      </c>
      <c r="W164" s="61"/>
      <c r="X164" s="61"/>
      <c r="Y164" s="59">
        <v>39</v>
      </c>
      <c r="Z164" s="59"/>
      <c r="AA164" s="59">
        <v>52</v>
      </c>
      <c r="AB164" s="17"/>
      <c r="AC164" s="17"/>
      <c r="AD164" s="17"/>
      <c r="AE164" s="16"/>
      <c r="AF164" s="16"/>
      <c r="AG164" s="16"/>
      <c r="AH164" s="17"/>
      <c r="AI164" s="17"/>
      <c r="AJ164" s="17"/>
      <c r="AK164" s="16"/>
      <c r="AL164" s="16"/>
      <c r="AM164" s="16"/>
    </row>
    <row r="165" spans="1:39">
      <c r="A165" s="71"/>
      <c r="B165" s="84"/>
      <c r="C165" s="87"/>
      <c r="D165" s="88"/>
      <c r="E165" s="16" t="s">
        <v>37</v>
      </c>
      <c r="F165" s="38">
        <f t="shared" si="74"/>
        <v>5</v>
      </c>
      <c r="G165" s="38">
        <f t="shared" si="75"/>
        <v>3</v>
      </c>
      <c r="H165" s="38">
        <f t="shared" si="76"/>
        <v>0</v>
      </c>
      <c r="I165" s="38">
        <f t="shared" si="77"/>
        <v>2</v>
      </c>
      <c r="J165" s="17"/>
      <c r="K165" s="17"/>
      <c r="L165" s="17"/>
      <c r="M165" s="16"/>
      <c r="N165" s="16"/>
      <c r="O165" s="16"/>
      <c r="P165" s="37"/>
      <c r="Q165" s="37"/>
      <c r="R165" s="37"/>
      <c r="S165" s="16"/>
      <c r="T165" s="59"/>
      <c r="U165" s="59"/>
      <c r="V165" s="61">
        <v>1.5</v>
      </c>
      <c r="W165" s="61"/>
      <c r="X165" s="61"/>
      <c r="Y165" s="59">
        <v>1.5</v>
      </c>
      <c r="Z165" s="59"/>
      <c r="AA165" s="59">
        <v>2</v>
      </c>
      <c r="AB165" s="17"/>
      <c r="AC165" s="17"/>
      <c r="AD165" s="17"/>
      <c r="AE165" s="16"/>
      <c r="AF165" s="16"/>
      <c r="AG165" s="16"/>
      <c r="AH165" s="17"/>
      <c r="AI165" s="17"/>
      <c r="AJ165" s="17"/>
      <c r="AK165" s="16"/>
      <c r="AL165" s="16"/>
      <c r="AM165" s="16"/>
    </row>
    <row r="166" spans="1:39">
      <c r="A166" s="62">
        <v>71</v>
      </c>
      <c r="B166" s="108" t="s">
        <v>153</v>
      </c>
      <c r="C166" s="85" t="s">
        <v>35</v>
      </c>
      <c r="D166" s="86"/>
      <c r="E166" s="16" t="s">
        <v>36</v>
      </c>
      <c r="F166" s="38">
        <f t="shared" si="74"/>
        <v>52</v>
      </c>
      <c r="G166" s="38">
        <f t="shared" si="75"/>
        <v>0</v>
      </c>
      <c r="H166" s="38">
        <f t="shared" si="76"/>
        <v>39</v>
      </c>
      <c r="I166" s="38">
        <f t="shared" si="77"/>
        <v>13</v>
      </c>
      <c r="J166" s="17"/>
      <c r="K166" s="17"/>
      <c r="L166" s="17"/>
      <c r="M166" s="16"/>
      <c r="N166" s="16"/>
      <c r="O166" s="16"/>
      <c r="P166" s="37"/>
      <c r="Q166" s="37"/>
      <c r="R166" s="37"/>
      <c r="S166" s="16"/>
      <c r="T166" s="59"/>
      <c r="U166" s="59"/>
      <c r="V166" s="61"/>
      <c r="W166" s="61">
        <v>13</v>
      </c>
      <c r="X166" s="61">
        <v>13</v>
      </c>
      <c r="Y166" s="59"/>
      <c r="Z166" s="59">
        <v>26</v>
      </c>
      <c r="AA166" s="59"/>
      <c r="AB166" s="17"/>
      <c r="AC166" s="17"/>
      <c r="AD166" s="17"/>
      <c r="AE166" s="16"/>
      <c r="AF166" s="16"/>
      <c r="AG166" s="16"/>
      <c r="AH166" s="17"/>
      <c r="AI166" s="17"/>
      <c r="AJ166" s="17"/>
      <c r="AK166" s="16"/>
      <c r="AL166" s="16"/>
      <c r="AM166" s="16"/>
    </row>
    <row r="167" spans="1:39">
      <c r="A167" s="63"/>
      <c r="B167" s="129"/>
      <c r="C167" s="87"/>
      <c r="D167" s="88"/>
      <c r="E167" s="16" t="s">
        <v>37</v>
      </c>
      <c r="F167" s="38">
        <f t="shared" si="74"/>
        <v>2</v>
      </c>
      <c r="G167" s="38">
        <f t="shared" si="75"/>
        <v>0</v>
      </c>
      <c r="H167" s="38">
        <f t="shared" si="76"/>
        <v>1.5</v>
      </c>
      <c r="I167" s="38">
        <f t="shared" si="77"/>
        <v>0.5</v>
      </c>
      <c r="J167" s="17"/>
      <c r="K167" s="17"/>
      <c r="L167" s="17"/>
      <c r="M167" s="16"/>
      <c r="N167" s="16"/>
      <c r="O167" s="16"/>
      <c r="P167" s="37"/>
      <c r="Q167" s="37"/>
      <c r="R167" s="37"/>
      <c r="S167" s="16"/>
      <c r="T167" s="59"/>
      <c r="U167" s="59"/>
      <c r="V167" s="61"/>
      <c r="W167" s="61">
        <v>0.5</v>
      </c>
      <c r="X167" s="61">
        <v>0.5</v>
      </c>
      <c r="Y167" s="59"/>
      <c r="Z167" s="59">
        <v>1</v>
      </c>
      <c r="AA167" s="59"/>
      <c r="AB167" s="17"/>
      <c r="AC167" s="17"/>
      <c r="AD167" s="17"/>
      <c r="AE167" s="16"/>
      <c r="AF167" s="16"/>
      <c r="AG167" s="16"/>
      <c r="AH167" s="17"/>
      <c r="AI167" s="17"/>
      <c r="AJ167" s="17"/>
      <c r="AK167" s="16"/>
      <c r="AL167" s="16"/>
      <c r="AM167" s="16"/>
    </row>
    <row r="168" spans="1:39">
      <c r="A168" s="70">
        <v>72</v>
      </c>
      <c r="B168" s="108" t="s">
        <v>154</v>
      </c>
      <c r="C168" s="85" t="s">
        <v>35</v>
      </c>
      <c r="D168" s="86"/>
      <c r="E168" s="16" t="s">
        <v>36</v>
      </c>
      <c r="F168" s="38">
        <f t="shared" si="74"/>
        <v>52</v>
      </c>
      <c r="G168" s="38">
        <f t="shared" si="75"/>
        <v>0</v>
      </c>
      <c r="H168" s="38">
        <f t="shared" si="76"/>
        <v>39</v>
      </c>
      <c r="I168" s="38">
        <f t="shared" si="77"/>
        <v>13</v>
      </c>
      <c r="J168" s="17"/>
      <c r="K168" s="17"/>
      <c r="L168" s="17"/>
      <c r="M168" s="16"/>
      <c r="N168" s="16"/>
      <c r="O168" s="16"/>
      <c r="P168" s="37"/>
      <c r="Q168" s="37"/>
      <c r="R168" s="37"/>
      <c r="S168" s="16"/>
      <c r="T168" s="59"/>
      <c r="U168" s="59"/>
      <c r="V168" s="61"/>
      <c r="W168" s="61">
        <v>13</v>
      </c>
      <c r="X168" s="61">
        <v>13</v>
      </c>
      <c r="Y168" s="59"/>
      <c r="Z168" s="59">
        <v>26</v>
      </c>
      <c r="AA168" s="59"/>
      <c r="AB168" s="17"/>
      <c r="AC168" s="17"/>
      <c r="AD168" s="17"/>
      <c r="AE168" s="16"/>
      <c r="AF168" s="16"/>
      <c r="AG168" s="16"/>
      <c r="AH168" s="17"/>
      <c r="AI168" s="17"/>
      <c r="AJ168" s="17"/>
      <c r="AK168" s="16"/>
      <c r="AL168" s="16"/>
      <c r="AM168" s="16"/>
    </row>
    <row r="169" spans="1:39">
      <c r="A169" s="71"/>
      <c r="B169" s="129"/>
      <c r="C169" s="87"/>
      <c r="D169" s="88"/>
      <c r="E169" s="16" t="s">
        <v>37</v>
      </c>
      <c r="F169" s="38">
        <f t="shared" si="74"/>
        <v>2</v>
      </c>
      <c r="G169" s="38">
        <f t="shared" si="75"/>
        <v>0</v>
      </c>
      <c r="H169" s="38">
        <f t="shared" si="76"/>
        <v>1.5</v>
      </c>
      <c r="I169" s="38">
        <f t="shared" si="77"/>
        <v>0.5</v>
      </c>
      <c r="J169" s="17"/>
      <c r="K169" s="17"/>
      <c r="L169" s="17"/>
      <c r="M169" s="16"/>
      <c r="N169" s="16"/>
      <c r="O169" s="16"/>
      <c r="P169" s="37"/>
      <c r="Q169" s="37"/>
      <c r="R169" s="37"/>
      <c r="S169" s="16"/>
      <c r="T169" s="59"/>
      <c r="U169" s="59"/>
      <c r="V169" s="61"/>
      <c r="W169" s="61">
        <v>0.5</v>
      </c>
      <c r="X169" s="61">
        <v>0.5</v>
      </c>
      <c r="Y169" s="59"/>
      <c r="Z169" s="59">
        <v>1</v>
      </c>
      <c r="AA169" s="59"/>
      <c r="AB169" s="17"/>
      <c r="AC169" s="17"/>
      <c r="AD169" s="17"/>
      <c r="AE169" s="16"/>
      <c r="AF169" s="16"/>
      <c r="AG169" s="16"/>
      <c r="AH169" s="17"/>
      <c r="AI169" s="17"/>
      <c r="AJ169" s="17"/>
      <c r="AK169" s="16"/>
      <c r="AL169" s="16"/>
      <c r="AM169" s="16"/>
    </row>
    <row r="170" spans="1:39">
      <c r="A170" s="70">
        <v>73</v>
      </c>
      <c r="B170" s="108" t="s">
        <v>155</v>
      </c>
      <c r="C170" s="85" t="s">
        <v>35</v>
      </c>
      <c r="D170" s="86"/>
      <c r="E170" s="16" t="s">
        <v>36</v>
      </c>
      <c r="F170" s="38">
        <f t="shared" si="74"/>
        <v>52</v>
      </c>
      <c r="G170" s="38">
        <f t="shared" si="75"/>
        <v>0</v>
      </c>
      <c r="H170" s="38">
        <f t="shared" si="76"/>
        <v>39</v>
      </c>
      <c r="I170" s="38">
        <f t="shared" si="77"/>
        <v>13</v>
      </c>
      <c r="J170" s="17"/>
      <c r="K170" s="17"/>
      <c r="L170" s="17"/>
      <c r="M170" s="16"/>
      <c r="N170" s="16"/>
      <c r="O170" s="16"/>
      <c r="P170" s="37"/>
      <c r="Q170" s="37"/>
      <c r="R170" s="37"/>
      <c r="S170" s="16"/>
      <c r="T170" s="59"/>
      <c r="U170" s="59"/>
      <c r="V170" s="61"/>
      <c r="W170" s="61">
        <v>13</v>
      </c>
      <c r="X170" s="61">
        <v>13</v>
      </c>
      <c r="Y170" s="59"/>
      <c r="Z170" s="59">
        <v>26</v>
      </c>
      <c r="AA170" s="59"/>
      <c r="AB170" s="17"/>
      <c r="AC170" s="17"/>
      <c r="AD170" s="17"/>
      <c r="AE170" s="16"/>
      <c r="AF170" s="16"/>
      <c r="AG170" s="16"/>
      <c r="AH170" s="17"/>
      <c r="AI170" s="17"/>
      <c r="AJ170" s="17"/>
      <c r="AK170" s="16"/>
      <c r="AL170" s="16"/>
      <c r="AM170" s="16"/>
    </row>
    <row r="171" spans="1:39">
      <c r="A171" s="71"/>
      <c r="B171" s="129"/>
      <c r="C171" s="87"/>
      <c r="D171" s="88"/>
      <c r="E171" s="16" t="s">
        <v>37</v>
      </c>
      <c r="F171" s="38">
        <f t="shared" si="74"/>
        <v>2</v>
      </c>
      <c r="G171" s="38">
        <f t="shared" si="75"/>
        <v>0</v>
      </c>
      <c r="H171" s="38">
        <f t="shared" si="76"/>
        <v>1.5</v>
      </c>
      <c r="I171" s="38">
        <f t="shared" si="77"/>
        <v>0.5</v>
      </c>
      <c r="J171" s="17"/>
      <c r="K171" s="17"/>
      <c r="L171" s="17"/>
      <c r="M171" s="16"/>
      <c r="N171" s="16"/>
      <c r="O171" s="16"/>
      <c r="P171" s="37"/>
      <c r="Q171" s="37"/>
      <c r="R171" s="37"/>
      <c r="S171" s="16"/>
      <c r="T171" s="59"/>
      <c r="U171" s="59"/>
      <c r="V171" s="61"/>
      <c r="W171" s="61">
        <v>0.5</v>
      </c>
      <c r="X171" s="61">
        <v>0.5</v>
      </c>
      <c r="Y171" s="59"/>
      <c r="Z171" s="59">
        <v>1</v>
      </c>
      <c r="AA171" s="59"/>
      <c r="AB171" s="17"/>
      <c r="AC171" s="17"/>
      <c r="AD171" s="17"/>
      <c r="AE171" s="16"/>
      <c r="AF171" s="16"/>
      <c r="AG171" s="16"/>
      <c r="AH171" s="17"/>
      <c r="AI171" s="17"/>
      <c r="AJ171" s="17"/>
      <c r="AK171" s="16"/>
      <c r="AL171" s="16"/>
      <c r="AM171" s="16"/>
    </row>
    <row r="172" spans="1:39">
      <c r="A172" s="70">
        <v>74</v>
      </c>
      <c r="B172" s="108" t="s">
        <v>156</v>
      </c>
      <c r="C172" s="85" t="s">
        <v>35</v>
      </c>
      <c r="D172" s="86"/>
      <c r="E172" s="16" t="s">
        <v>36</v>
      </c>
      <c r="F172" s="38">
        <f t="shared" si="74"/>
        <v>39</v>
      </c>
      <c r="G172" s="38">
        <f t="shared" si="75"/>
        <v>0</v>
      </c>
      <c r="H172" s="38">
        <f t="shared" si="76"/>
        <v>26</v>
      </c>
      <c r="I172" s="38">
        <f t="shared" si="77"/>
        <v>13</v>
      </c>
      <c r="J172" s="17"/>
      <c r="K172" s="17"/>
      <c r="L172" s="17"/>
      <c r="M172" s="16"/>
      <c r="N172" s="16"/>
      <c r="O172" s="16"/>
      <c r="P172" s="37"/>
      <c r="Q172" s="37"/>
      <c r="R172" s="37"/>
      <c r="S172" s="16"/>
      <c r="T172" s="59"/>
      <c r="U172" s="59"/>
      <c r="V172" s="61"/>
      <c r="W172" s="61"/>
      <c r="X172" s="61"/>
      <c r="Y172" s="59"/>
      <c r="Z172" s="59">
        <v>26</v>
      </c>
      <c r="AA172" s="59">
        <v>13</v>
      </c>
      <c r="AB172" s="17"/>
      <c r="AC172" s="17"/>
      <c r="AD172" s="17"/>
      <c r="AE172" s="16"/>
      <c r="AF172" s="16"/>
      <c r="AG172" s="16"/>
      <c r="AH172" s="17"/>
      <c r="AI172" s="17"/>
      <c r="AJ172" s="17"/>
      <c r="AK172" s="16"/>
      <c r="AL172" s="16"/>
      <c r="AM172" s="16"/>
    </row>
    <row r="173" spans="1:39">
      <c r="A173" s="71"/>
      <c r="B173" s="129"/>
      <c r="C173" s="87"/>
      <c r="D173" s="88"/>
      <c r="E173" s="16" t="s">
        <v>37</v>
      </c>
      <c r="F173" s="38">
        <f t="shared" si="74"/>
        <v>1.5</v>
      </c>
      <c r="G173" s="38">
        <f t="shared" si="75"/>
        <v>0</v>
      </c>
      <c r="H173" s="38">
        <f t="shared" si="76"/>
        <v>1</v>
      </c>
      <c r="I173" s="38">
        <f t="shared" si="77"/>
        <v>0.5</v>
      </c>
      <c r="J173" s="17"/>
      <c r="K173" s="17"/>
      <c r="L173" s="17"/>
      <c r="M173" s="16"/>
      <c r="N173" s="16"/>
      <c r="O173" s="16"/>
      <c r="P173" s="37"/>
      <c r="Q173" s="37"/>
      <c r="R173" s="37"/>
      <c r="S173" s="16"/>
      <c r="T173" s="59"/>
      <c r="U173" s="59"/>
      <c r="V173" s="61"/>
      <c r="W173" s="61"/>
      <c r="X173" s="61"/>
      <c r="Y173" s="59"/>
      <c r="Z173" s="59">
        <v>1</v>
      </c>
      <c r="AA173" s="59">
        <v>0.5</v>
      </c>
      <c r="AB173" s="17"/>
      <c r="AC173" s="17"/>
      <c r="AD173" s="17"/>
      <c r="AE173" s="16"/>
      <c r="AF173" s="16"/>
      <c r="AG173" s="16"/>
      <c r="AH173" s="17"/>
      <c r="AI173" s="17"/>
      <c r="AJ173" s="17"/>
      <c r="AK173" s="16"/>
      <c r="AL173" s="16"/>
      <c r="AM173" s="16"/>
    </row>
    <row r="174" spans="1:39">
      <c r="A174" s="70">
        <v>75</v>
      </c>
      <c r="B174" s="108" t="s">
        <v>157</v>
      </c>
      <c r="C174" s="85" t="s">
        <v>35</v>
      </c>
      <c r="D174" s="86"/>
      <c r="E174" s="16" t="s">
        <v>36</v>
      </c>
      <c r="F174" s="38">
        <f t="shared" si="74"/>
        <v>39</v>
      </c>
      <c r="G174" s="38">
        <f t="shared" si="75"/>
        <v>0</v>
      </c>
      <c r="H174" s="38">
        <f t="shared" si="76"/>
        <v>26</v>
      </c>
      <c r="I174" s="38">
        <f t="shared" si="77"/>
        <v>13</v>
      </c>
      <c r="J174" s="17"/>
      <c r="K174" s="17"/>
      <c r="L174" s="17"/>
      <c r="M174" s="16"/>
      <c r="N174" s="16"/>
      <c r="O174" s="16"/>
      <c r="P174" s="37"/>
      <c r="Q174" s="37"/>
      <c r="R174" s="37"/>
      <c r="S174" s="16"/>
      <c r="T174" s="59"/>
      <c r="U174" s="59"/>
      <c r="V174" s="61"/>
      <c r="W174" s="61">
        <v>26</v>
      </c>
      <c r="X174" s="61">
        <v>13</v>
      </c>
      <c r="Y174" s="59"/>
      <c r="Z174" s="59"/>
      <c r="AA174" s="59"/>
      <c r="AB174" s="17"/>
      <c r="AC174" s="17"/>
      <c r="AD174" s="17"/>
      <c r="AE174" s="16"/>
      <c r="AF174" s="16"/>
      <c r="AG174" s="16"/>
      <c r="AH174" s="17"/>
      <c r="AI174" s="17"/>
      <c r="AJ174" s="17"/>
      <c r="AK174" s="16"/>
      <c r="AL174" s="16"/>
      <c r="AM174" s="16"/>
    </row>
    <row r="175" spans="1:39">
      <c r="A175" s="71"/>
      <c r="B175" s="129"/>
      <c r="C175" s="87"/>
      <c r="D175" s="88"/>
      <c r="E175" s="16" t="s">
        <v>37</v>
      </c>
      <c r="F175" s="38">
        <f t="shared" si="74"/>
        <v>1.5</v>
      </c>
      <c r="G175" s="38">
        <f t="shared" si="75"/>
        <v>0</v>
      </c>
      <c r="H175" s="38">
        <f t="shared" si="76"/>
        <v>1</v>
      </c>
      <c r="I175" s="38">
        <f t="shared" si="77"/>
        <v>0.5</v>
      </c>
      <c r="J175" s="17"/>
      <c r="K175" s="17"/>
      <c r="L175" s="17"/>
      <c r="M175" s="16"/>
      <c r="N175" s="16"/>
      <c r="O175" s="16"/>
      <c r="P175" s="37"/>
      <c r="Q175" s="37"/>
      <c r="R175" s="37"/>
      <c r="S175" s="16"/>
      <c r="T175" s="59"/>
      <c r="U175" s="59"/>
      <c r="V175" s="61"/>
      <c r="W175" s="61">
        <v>1</v>
      </c>
      <c r="X175" s="61">
        <v>0.5</v>
      </c>
      <c r="Y175" s="59"/>
      <c r="Z175" s="59"/>
      <c r="AA175" s="59"/>
      <c r="AB175" s="17"/>
      <c r="AC175" s="17"/>
      <c r="AD175" s="17"/>
      <c r="AE175" s="16"/>
      <c r="AF175" s="16"/>
      <c r="AG175" s="16"/>
      <c r="AH175" s="17"/>
      <c r="AI175" s="17"/>
      <c r="AJ175" s="17"/>
      <c r="AK175" s="16"/>
      <c r="AL175" s="16"/>
      <c r="AM175" s="16"/>
    </row>
    <row r="176" spans="1:39">
      <c r="A176" s="70">
        <v>76</v>
      </c>
      <c r="B176" s="108" t="s">
        <v>158</v>
      </c>
      <c r="C176" s="85" t="s">
        <v>35</v>
      </c>
      <c r="D176" s="86"/>
      <c r="E176" s="16" t="s">
        <v>36</v>
      </c>
      <c r="F176" s="38">
        <f t="shared" si="74"/>
        <v>52</v>
      </c>
      <c r="G176" s="38">
        <f t="shared" si="75"/>
        <v>0</v>
      </c>
      <c r="H176" s="38">
        <f t="shared" si="76"/>
        <v>39</v>
      </c>
      <c r="I176" s="38">
        <f t="shared" si="77"/>
        <v>13</v>
      </c>
      <c r="J176" s="17"/>
      <c r="K176" s="17"/>
      <c r="L176" s="17"/>
      <c r="M176" s="16"/>
      <c r="N176" s="16"/>
      <c r="O176" s="16"/>
      <c r="P176" s="37"/>
      <c r="Q176" s="37"/>
      <c r="R176" s="37"/>
      <c r="S176" s="16"/>
      <c r="T176" s="59"/>
      <c r="U176" s="59"/>
      <c r="V176" s="61"/>
      <c r="W176" s="61">
        <v>13</v>
      </c>
      <c r="X176" s="61">
        <v>13</v>
      </c>
      <c r="Y176" s="59"/>
      <c r="Z176" s="59">
        <v>26</v>
      </c>
      <c r="AA176" s="59"/>
      <c r="AB176" s="17"/>
      <c r="AC176" s="17"/>
      <c r="AD176" s="17"/>
      <c r="AE176" s="16"/>
      <c r="AF176" s="16"/>
      <c r="AG176" s="16"/>
      <c r="AH176" s="17"/>
      <c r="AI176" s="17"/>
      <c r="AJ176" s="17"/>
      <c r="AK176" s="16"/>
      <c r="AL176" s="16"/>
      <c r="AM176" s="16"/>
    </row>
    <row r="177" spans="1:39">
      <c r="A177" s="71"/>
      <c r="B177" s="129"/>
      <c r="C177" s="87"/>
      <c r="D177" s="88"/>
      <c r="E177" s="16" t="s">
        <v>37</v>
      </c>
      <c r="F177" s="38">
        <f t="shared" si="74"/>
        <v>2</v>
      </c>
      <c r="G177" s="38">
        <f t="shared" si="75"/>
        <v>0</v>
      </c>
      <c r="H177" s="38">
        <f t="shared" si="76"/>
        <v>1.5</v>
      </c>
      <c r="I177" s="38">
        <f t="shared" si="77"/>
        <v>0.5</v>
      </c>
      <c r="J177" s="17"/>
      <c r="K177" s="17"/>
      <c r="L177" s="17"/>
      <c r="M177" s="16"/>
      <c r="N177" s="16"/>
      <c r="O177" s="16"/>
      <c r="P177" s="37"/>
      <c r="Q177" s="37"/>
      <c r="R177" s="37"/>
      <c r="S177" s="16"/>
      <c r="T177" s="59"/>
      <c r="U177" s="59"/>
      <c r="V177" s="61"/>
      <c r="W177" s="61">
        <v>0.5</v>
      </c>
      <c r="X177" s="61">
        <v>0.5</v>
      </c>
      <c r="Y177" s="59"/>
      <c r="Z177" s="59">
        <v>1</v>
      </c>
      <c r="AA177" s="59"/>
      <c r="AB177" s="17"/>
      <c r="AC177" s="17"/>
      <c r="AD177" s="17"/>
      <c r="AE177" s="16"/>
      <c r="AF177" s="16"/>
      <c r="AG177" s="16"/>
      <c r="AH177" s="17"/>
      <c r="AI177" s="17"/>
      <c r="AJ177" s="17"/>
      <c r="AK177" s="16"/>
      <c r="AL177" s="16"/>
      <c r="AM177" s="16"/>
    </row>
    <row r="178" spans="1:39">
      <c r="A178" s="70">
        <v>77</v>
      </c>
      <c r="B178" s="108" t="s">
        <v>159</v>
      </c>
      <c r="C178" s="85" t="s">
        <v>35</v>
      </c>
      <c r="D178" s="86"/>
      <c r="E178" s="16" t="s">
        <v>36</v>
      </c>
      <c r="F178" s="38">
        <f t="shared" si="74"/>
        <v>39</v>
      </c>
      <c r="G178" s="38">
        <f t="shared" si="75"/>
        <v>0</v>
      </c>
      <c r="H178" s="38">
        <f t="shared" si="76"/>
        <v>26</v>
      </c>
      <c r="I178" s="38">
        <f t="shared" si="77"/>
        <v>13</v>
      </c>
      <c r="J178" s="17"/>
      <c r="K178" s="17"/>
      <c r="L178" s="17"/>
      <c r="M178" s="16"/>
      <c r="N178" s="16"/>
      <c r="O178" s="16"/>
      <c r="P178" s="37"/>
      <c r="Q178" s="37"/>
      <c r="R178" s="37"/>
      <c r="S178" s="16"/>
      <c r="T178" s="16"/>
      <c r="U178" s="16"/>
      <c r="V178" s="17"/>
      <c r="W178" s="17"/>
      <c r="X178" s="17"/>
      <c r="Y178" s="16"/>
      <c r="Z178" s="38">
        <v>26</v>
      </c>
      <c r="AA178" s="38">
        <v>13</v>
      </c>
      <c r="AB178" s="17"/>
      <c r="AC178" s="17"/>
      <c r="AD178" s="17"/>
      <c r="AE178" s="16"/>
      <c r="AF178" s="16"/>
      <c r="AG178" s="16"/>
      <c r="AH178" s="17"/>
      <c r="AI178" s="17"/>
      <c r="AJ178" s="17"/>
      <c r="AK178" s="16"/>
      <c r="AL178" s="16"/>
      <c r="AM178" s="16"/>
    </row>
    <row r="179" spans="1:39">
      <c r="A179" s="71"/>
      <c r="B179" s="129"/>
      <c r="C179" s="87"/>
      <c r="D179" s="88"/>
      <c r="E179" s="16" t="s">
        <v>37</v>
      </c>
      <c r="F179" s="38">
        <f t="shared" si="74"/>
        <v>1.5</v>
      </c>
      <c r="G179" s="38">
        <f t="shared" si="75"/>
        <v>0</v>
      </c>
      <c r="H179" s="38">
        <f t="shared" si="76"/>
        <v>1</v>
      </c>
      <c r="I179" s="38">
        <f t="shared" si="77"/>
        <v>0.5</v>
      </c>
      <c r="J179" s="17"/>
      <c r="K179" s="17"/>
      <c r="L179" s="17"/>
      <c r="M179" s="16"/>
      <c r="N179" s="16"/>
      <c r="O179" s="16"/>
      <c r="P179" s="37"/>
      <c r="Q179" s="37"/>
      <c r="R179" s="37"/>
      <c r="S179" s="16"/>
      <c r="T179" s="16"/>
      <c r="U179" s="16"/>
      <c r="V179" s="17"/>
      <c r="W179" s="17"/>
      <c r="X179" s="17"/>
      <c r="Y179" s="16"/>
      <c r="Z179" s="38">
        <v>1</v>
      </c>
      <c r="AA179" s="38">
        <v>0.5</v>
      </c>
      <c r="AB179" s="17"/>
      <c r="AC179" s="17"/>
      <c r="AD179" s="17"/>
      <c r="AE179" s="16"/>
      <c r="AF179" s="16"/>
      <c r="AG179" s="16"/>
      <c r="AH179" s="17"/>
      <c r="AI179" s="17"/>
      <c r="AJ179" s="17"/>
      <c r="AK179" s="16"/>
      <c r="AL179" s="16"/>
      <c r="AM179" s="16"/>
    </row>
    <row r="180" spans="1:39">
      <c r="A180" s="70">
        <v>78</v>
      </c>
      <c r="B180" s="108" t="s">
        <v>160</v>
      </c>
      <c r="C180" s="85" t="s">
        <v>35</v>
      </c>
      <c r="D180" s="86"/>
      <c r="E180" s="16" t="s">
        <v>36</v>
      </c>
      <c r="F180" s="38">
        <f t="shared" si="74"/>
        <v>39</v>
      </c>
      <c r="G180" s="38">
        <f t="shared" si="75"/>
        <v>0</v>
      </c>
      <c r="H180" s="38">
        <f t="shared" si="76"/>
        <v>26</v>
      </c>
      <c r="I180" s="38">
        <f t="shared" si="77"/>
        <v>13</v>
      </c>
      <c r="J180" s="17"/>
      <c r="K180" s="17"/>
      <c r="L180" s="17"/>
      <c r="M180" s="16"/>
      <c r="N180" s="16"/>
      <c r="O180" s="16"/>
      <c r="P180" s="37"/>
      <c r="Q180" s="37"/>
      <c r="R180" s="37"/>
      <c r="S180" s="16"/>
      <c r="T180" s="16"/>
      <c r="U180" s="16"/>
      <c r="V180" s="17"/>
      <c r="W180" s="17"/>
      <c r="X180" s="17"/>
      <c r="Y180" s="16"/>
      <c r="Z180" s="38">
        <v>26</v>
      </c>
      <c r="AA180" s="38">
        <v>13</v>
      </c>
      <c r="AB180" s="17"/>
      <c r="AC180" s="17"/>
      <c r="AD180" s="17"/>
      <c r="AE180" s="16"/>
      <c r="AF180" s="16"/>
      <c r="AG180" s="16"/>
      <c r="AH180" s="17"/>
      <c r="AI180" s="17"/>
      <c r="AJ180" s="17"/>
      <c r="AK180" s="16"/>
      <c r="AL180" s="16"/>
      <c r="AM180" s="16"/>
    </row>
    <row r="181" spans="1:39">
      <c r="A181" s="71"/>
      <c r="B181" s="129"/>
      <c r="C181" s="87"/>
      <c r="D181" s="88"/>
      <c r="E181" s="16" t="s">
        <v>37</v>
      </c>
      <c r="F181" s="38">
        <f t="shared" si="74"/>
        <v>1.5</v>
      </c>
      <c r="G181" s="38">
        <f t="shared" si="75"/>
        <v>0</v>
      </c>
      <c r="H181" s="38">
        <f t="shared" si="76"/>
        <v>1</v>
      </c>
      <c r="I181" s="38">
        <f t="shared" si="77"/>
        <v>0.5</v>
      </c>
      <c r="J181" s="17"/>
      <c r="K181" s="17"/>
      <c r="L181" s="17"/>
      <c r="M181" s="16"/>
      <c r="N181" s="16"/>
      <c r="O181" s="16"/>
      <c r="P181" s="37"/>
      <c r="Q181" s="37"/>
      <c r="R181" s="37"/>
      <c r="S181" s="16"/>
      <c r="T181" s="16"/>
      <c r="U181" s="16"/>
      <c r="V181" s="17"/>
      <c r="W181" s="17"/>
      <c r="X181" s="17"/>
      <c r="Y181" s="16"/>
      <c r="Z181" s="38">
        <v>1</v>
      </c>
      <c r="AA181" s="38">
        <v>0.5</v>
      </c>
      <c r="AB181" s="17"/>
      <c r="AC181" s="17"/>
      <c r="AD181" s="17"/>
      <c r="AE181" s="16"/>
      <c r="AF181" s="16"/>
      <c r="AG181" s="16"/>
      <c r="AH181" s="17"/>
      <c r="AI181" s="17"/>
      <c r="AJ181" s="17"/>
      <c r="AK181" s="16"/>
      <c r="AL181" s="16"/>
      <c r="AM181" s="16"/>
    </row>
    <row r="182" spans="1:39" ht="14.65" customHeight="1">
      <c r="A182" s="70">
        <v>79</v>
      </c>
      <c r="B182" s="83" t="s">
        <v>175</v>
      </c>
      <c r="C182" s="85" t="s">
        <v>65</v>
      </c>
      <c r="D182" s="86"/>
      <c r="E182" s="16" t="s">
        <v>36</v>
      </c>
      <c r="F182" s="38">
        <f t="shared" si="74"/>
        <v>247</v>
      </c>
      <c r="G182" s="38">
        <f t="shared" si="75"/>
        <v>39</v>
      </c>
      <c r="H182" s="38">
        <f t="shared" si="76"/>
        <v>104</v>
      </c>
      <c r="I182" s="38">
        <f>SUM(L182+O182+R182+U182+X182+AA182+AD182+AG182+AJ182+AM182)</f>
        <v>104</v>
      </c>
      <c r="J182" s="17"/>
      <c r="K182" s="17"/>
      <c r="L182" s="17"/>
      <c r="M182" s="16"/>
      <c r="N182" s="16"/>
      <c r="O182" s="16"/>
      <c r="P182" s="37"/>
      <c r="Q182" s="37"/>
      <c r="R182" s="37"/>
      <c r="S182" s="16"/>
      <c r="T182" s="16"/>
      <c r="U182" s="16"/>
      <c r="V182" s="17"/>
      <c r="W182" s="17"/>
      <c r="X182" s="17"/>
      <c r="Y182" s="16"/>
      <c r="Z182" s="16"/>
      <c r="AA182" s="16"/>
      <c r="AB182" s="61">
        <v>39</v>
      </c>
      <c r="AC182" s="61">
        <v>104</v>
      </c>
      <c r="AD182" s="61">
        <v>52</v>
      </c>
      <c r="AE182" s="59"/>
      <c r="AF182" s="59"/>
      <c r="AG182" s="59"/>
      <c r="AH182" s="61"/>
      <c r="AI182" s="61"/>
      <c r="AJ182" s="61">
        <v>52</v>
      </c>
      <c r="AK182" s="16"/>
      <c r="AL182" s="16"/>
      <c r="AM182" s="16"/>
    </row>
    <row r="183" spans="1:39">
      <c r="A183" s="71"/>
      <c r="B183" s="84"/>
      <c r="C183" s="87"/>
      <c r="D183" s="88"/>
      <c r="E183" s="16" t="s">
        <v>37</v>
      </c>
      <c r="F183" s="38">
        <f t="shared" si="74"/>
        <v>9.5</v>
      </c>
      <c r="G183" s="38">
        <f t="shared" si="75"/>
        <v>1.5</v>
      </c>
      <c r="H183" s="38">
        <f t="shared" si="76"/>
        <v>4</v>
      </c>
      <c r="I183" s="38">
        <f>SUM(L183+O183+R183+U183+X183+AA183+AD183+AG183+AJ183+AM183)</f>
        <v>4</v>
      </c>
      <c r="J183" s="17"/>
      <c r="K183" s="17"/>
      <c r="L183" s="17"/>
      <c r="M183" s="16"/>
      <c r="N183" s="16"/>
      <c r="O183" s="16"/>
      <c r="P183" s="37"/>
      <c r="Q183" s="37"/>
      <c r="R183" s="37"/>
      <c r="S183" s="16"/>
      <c r="T183" s="16"/>
      <c r="U183" s="16"/>
      <c r="V183" s="17"/>
      <c r="W183" s="17"/>
      <c r="X183" s="17"/>
      <c r="Y183" s="16"/>
      <c r="Z183" s="16"/>
      <c r="AA183" s="16"/>
      <c r="AB183" s="61">
        <v>1.5</v>
      </c>
      <c r="AC183" s="61">
        <v>4</v>
      </c>
      <c r="AD183" s="61">
        <v>2</v>
      </c>
      <c r="AE183" s="59"/>
      <c r="AF183" s="59"/>
      <c r="AG183" s="59"/>
      <c r="AH183" s="61"/>
      <c r="AI183" s="61"/>
      <c r="AJ183" s="61">
        <v>2</v>
      </c>
      <c r="AK183" s="16"/>
      <c r="AL183" s="16"/>
      <c r="AM183" s="16"/>
    </row>
    <row r="184" spans="1:39">
      <c r="A184" s="70">
        <v>80</v>
      </c>
      <c r="B184" s="130" t="s">
        <v>161</v>
      </c>
      <c r="C184" s="85" t="s">
        <v>35</v>
      </c>
      <c r="D184" s="86"/>
      <c r="E184" s="16" t="s">
        <v>36</v>
      </c>
      <c r="F184" s="38">
        <f t="shared" si="74"/>
        <v>39</v>
      </c>
      <c r="G184" s="38">
        <f t="shared" si="75"/>
        <v>0</v>
      </c>
      <c r="H184" s="38">
        <f t="shared" si="76"/>
        <v>26</v>
      </c>
      <c r="I184" s="38">
        <f t="shared" si="77"/>
        <v>13</v>
      </c>
      <c r="J184" s="17"/>
      <c r="K184" s="17"/>
      <c r="L184" s="17"/>
      <c r="M184" s="16"/>
      <c r="N184" s="16"/>
      <c r="O184" s="16"/>
      <c r="P184" s="37"/>
      <c r="Q184" s="37"/>
      <c r="R184" s="37"/>
      <c r="S184" s="16"/>
      <c r="T184" s="16"/>
      <c r="U184" s="16"/>
      <c r="V184" s="17"/>
      <c r="W184" s="17"/>
      <c r="X184" s="17"/>
      <c r="Y184" s="16"/>
      <c r="Z184" s="16"/>
      <c r="AA184" s="16"/>
      <c r="AB184" s="61"/>
      <c r="AC184" s="61"/>
      <c r="AD184" s="61"/>
      <c r="AE184" s="59"/>
      <c r="AF184" s="59">
        <v>13</v>
      </c>
      <c r="AG184" s="59">
        <v>13</v>
      </c>
      <c r="AH184" s="61"/>
      <c r="AI184" s="61">
        <v>13</v>
      </c>
      <c r="AJ184" s="61"/>
      <c r="AK184" s="16"/>
      <c r="AL184" s="16"/>
      <c r="AM184" s="16"/>
    </row>
    <row r="185" spans="1:39">
      <c r="A185" s="71"/>
      <c r="B185" s="131"/>
      <c r="C185" s="87"/>
      <c r="D185" s="88"/>
      <c r="E185" s="16" t="s">
        <v>37</v>
      </c>
      <c r="F185" s="38">
        <f t="shared" si="74"/>
        <v>1.5</v>
      </c>
      <c r="G185" s="38">
        <f t="shared" si="75"/>
        <v>0</v>
      </c>
      <c r="H185" s="38">
        <f t="shared" si="76"/>
        <v>1</v>
      </c>
      <c r="I185" s="38">
        <f t="shared" si="77"/>
        <v>0.5</v>
      </c>
      <c r="J185" s="17"/>
      <c r="K185" s="17"/>
      <c r="L185" s="17"/>
      <c r="M185" s="16"/>
      <c r="N185" s="16"/>
      <c r="O185" s="16"/>
      <c r="P185" s="37"/>
      <c r="Q185" s="37"/>
      <c r="R185" s="37"/>
      <c r="S185" s="16"/>
      <c r="T185" s="16"/>
      <c r="U185" s="16"/>
      <c r="V185" s="17"/>
      <c r="W185" s="17"/>
      <c r="X185" s="17"/>
      <c r="Y185" s="16"/>
      <c r="Z185" s="16"/>
      <c r="AA185" s="16"/>
      <c r="AB185" s="61"/>
      <c r="AC185" s="61"/>
      <c r="AD185" s="61"/>
      <c r="AE185" s="59"/>
      <c r="AF185" s="59">
        <v>0.5</v>
      </c>
      <c r="AG185" s="59">
        <v>0.5</v>
      </c>
      <c r="AH185" s="61"/>
      <c r="AI185" s="61">
        <v>0.5</v>
      </c>
      <c r="AJ185" s="61"/>
      <c r="AK185" s="16"/>
      <c r="AL185" s="16"/>
      <c r="AM185" s="16"/>
    </row>
    <row r="186" spans="1:39">
      <c r="A186" s="70">
        <v>81</v>
      </c>
      <c r="B186" s="130" t="s">
        <v>164</v>
      </c>
      <c r="C186" s="85" t="s">
        <v>35</v>
      </c>
      <c r="D186" s="86"/>
      <c r="E186" s="16" t="s">
        <v>36</v>
      </c>
      <c r="F186" s="38">
        <f t="shared" si="74"/>
        <v>39</v>
      </c>
      <c r="G186" s="38">
        <f t="shared" si="75"/>
        <v>0</v>
      </c>
      <c r="H186" s="38">
        <f t="shared" si="76"/>
        <v>26</v>
      </c>
      <c r="I186" s="38">
        <f t="shared" si="77"/>
        <v>13</v>
      </c>
      <c r="J186" s="17"/>
      <c r="K186" s="17"/>
      <c r="L186" s="17"/>
      <c r="M186" s="16"/>
      <c r="N186" s="16"/>
      <c r="O186" s="16"/>
      <c r="P186" s="37"/>
      <c r="Q186" s="37"/>
      <c r="R186" s="37"/>
      <c r="S186" s="16"/>
      <c r="T186" s="16"/>
      <c r="U186" s="16"/>
      <c r="V186" s="17"/>
      <c r="W186" s="17"/>
      <c r="X186" s="17"/>
      <c r="Y186" s="16"/>
      <c r="Z186" s="16"/>
      <c r="AA186" s="16"/>
      <c r="AB186" s="61"/>
      <c r="AC186" s="61"/>
      <c r="AD186" s="61"/>
      <c r="AE186" s="59"/>
      <c r="AF186" s="59">
        <v>13</v>
      </c>
      <c r="AG186" s="59">
        <v>13</v>
      </c>
      <c r="AH186" s="61"/>
      <c r="AI186" s="61">
        <v>13</v>
      </c>
      <c r="AJ186" s="61"/>
      <c r="AK186" s="16"/>
      <c r="AL186" s="16"/>
      <c r="AM186" s="16"/>
    </row>
    <row r="187" spans="1:39">
      <c r="A187" s="71"/>
      <c r="B187" s="131"/>
      <c r="C187" s="87"/>
      <c r="D187" s="88"/>
      <c r="E187" s="16" t="s">
        <v>37</v>
      </c>
      <c r="F187" s="38">
        <f t="shared" si="74"/>
        <v>1.5</v>
      </c>
      <c r="G187" s="38">
        <f t="shared" si="75"/>
        <v>0</v>
      </c>
      <c r="H187" s="38">
        <f t="shared" si="76"/>
        <v>1</v>
      </c>
      <c r="I187" s="38">
        <f t="shared" si="77"/>
        <v>0.5</v>
      </c>
      <c r="J187" s="17"/>
      <c r="K187" s="17"/>
      <c r="L187" s="17"/>
      <c r="M187" s="16"/>
      <c r="N187" s="16"/>
      <c r="O187" s="16"/>
      <c r="P187" s="37"/>
      <c r="Q187" s="37"/>
      <c r="R187" s="37"/>
      <c r="S187" s="16"/>
      <c r="T187" s="16"/>
      <c r="U187" s="16"/>
      <c r="V187" s="17"/>
      <c r="W187" s="17"/>
      <c r="X187" s="17"/>
      <c r="Y187" s="16"/>
      <c r="Z187" s="16"/>
      <c r="AA187" s="16"/>
      <c r="AB187" s="61"/>
      <c r="AC187" s="61"/>
      <c r="AD187" s="61"/>
      <c r="AE187" s="59"/>
      <c r="AF187" s="59">
        <v>0.5</v>
      </c>
      <c r="AG187" s="59">
        <v>0.5</v>
      </c>
      <c r="AH187" s="61"/>
      <c r="AI187" s="61">
        <v>0.5</v>
      </c>
      <c r="AJ187" s="61"/>
      <c r="AK187" s="16"/>
      <c r="AL187" s="16"/>
      <c r="AM187" s="16"/>
    </row>
    <row r="188" spans="1:39">
      <c r="A188" s="70">
        <v>82</v>
      </c>
      <c r="B188" s="130" t="s">
        <v>163</v>
      </c>
      <c r="C188" s="85" t="s">
        <v>35</v>
      </c>
      <c r="D188" s="86"/>
      <c r="E188" s="16" t="s">
        <v>36</v>
      </c>
      <c r="F188" s="38">
        <f t="shared" si="74"/>
        <v>39</v>
      </c>
      <c r="G188" s="38">
        <f t="shared" si="75"/>
        <v>0</v>
      </c>
      <c r="H188" s="38">
        <f t="shared" si="76"/>
        <v>26</v>
      </c>
      <c r="I188" s="38">
        <f t="shared" si="77"/>
        <v>13</v>
      </c>
      <c r="J188" s="17"/>
      <c r="K188" s="17"/>
      <c r="L188" s="17"/>
      <c r="M188" s="16"/>
      <c r="N188" s="16"/>
      <c r="O188" s="16"/>
      <c r="P188" s="37"/>
      <c r="Q188" s="37"/>
      <c r="R188" s="37"/>
      <c r="S188" s="16"/>
      <c r="T188" s="16"/>
      <c r="U188" s="16"/>
      <c r="V188" s="17"/>
      <c r="W188" s="17"/>
      <c r="X188" s="17"/>
      <c r="Y188" s="16"/>
      <c r="Z188" s="16"/>
      <c r="AA188" s="16"/>
      <c r="AB188" s="61"/>
      <c r="AC188" s="61"/>
      <c r="AD188" s="61"/>
      <c r="AE188" s="59"/>
      <c r="AF188" s="59">
        <v>13</v>
      </c>
      <c r="AG188" s="59">
        <v>13</v>
      </c>
      <c r="AH188" s="61"/>
      <c r="AI188" s="61">
        <v>13</v>
      </c>
      <c r="AJ188" s="61"/>
      <c r="AK188" s="16"/>
      <c r="AL188" s="16"/>
      <c r="AM188" s="16"/>
    </row>
    <row r="189" spans="1:39">
      <c r="A189" s="71"/>
      <c r="B189" s="131"/>
      <c r="C189" s="87"/>
      <c r="D189" s="88"/>
      <c r="E189" s="16" t="s">
        <v>37</v>
      </c>
      <c r="F189" s="38">
        <f t="shared" si="74"/>
        <v>1.5</v>
      </c>
      <c r="G189" s="38">
        <f t="shared" si="75"/>
        <v>0</v>
      </c>
      <c r="H189" s="38">
        <f t="shared" si="76"/>
        <v>1</v>
      </c>
      <c r="I189" s="38">
        <f t="shared" si="77"/>
        <v>0.5</v>
      </c>
      <c r="J189" s="17"/>
      <c r="K189" s="17"/>
      <c r="L189" s="17"/>
      <c r="M189" s="16"/>
      <c r="N189" s="16"/>
      <c r="O189" s="16"/>
      <c r="P189" s="37"/>
      <c r="Q189" s="37"/>
      <c r="R189" s="37"/>
      <c r="S189" s="16"/>
      <c r="T189" s="16"/>
      <c r="U189" s="16"/>
      <c r="V189" s="17"/>
      <c r="W189" s="17"/>
      <c r="X189" s="17"/>
      <c r="Y189" s="16"/>
      <c r="Z189" s="16"/>
      <c r="AA189" s="16"/>
      <c r="AB189" s="61"/>
      <c r="AC189" s="61"/>
      <c r="AD189" s="61"/>
      <c r="AE189" s="59"/>
      <c r="AF189" s="59">
        <v>0.5</v>
      </c>
      <c r="AG189" s="59">
        <v>0.5</v>
      </c>
      <c r="AH189" s="61"/>
      <c r="AI189" s="61">
        <v>0.5</v>
      </c>
      <c r="AJ189" s="61"/>
      <c r="AK189" s="16"/>
      <c r="AL189" s="16"/>
      <c r="AM189" s="16"/>
    </row>
    <row r="190" spans="1:39">
      <c r="A190" s="70">
        <v>83</v>
      </c>
      <c r="B190" s="148" t="s">
        <v>162</v>
      </c>
      <c r="C190" s="85" t="s">
        <v>35</v>
      </c>
      <c r="D190" s="86"/>
      <c r="E190" s="16" t="s">
        <v>36</v>
      </c>
      <c r="F190" s="38">
        <f t="shared" si="74"/>
        <v>39</v>
      </c>
      <c r="G190" s="38">
        <f t="shared" si="75"/>
        <v>0</v>
      </c>
      <c r="H190" s="38">
        <f t="shared" si="76"/>
        <v>26</v>
      </c>
      <c r="I190" s="38">
        <f t="shared" si="77"/>
        <v>13</v>
      </c>
      <c r="J190" s="17"/>
      <c r="K190" s="17"/>
      <c r="L190" s="17"/>
      <c r="M190" s="16"/>
      <c r="N190" s="16"/>
      <c r="O190" s="16"/>
      <c r="P190" s="37"/>
      <c r="Q190" s="37"/>
      <c r="R190" s="37"/>
      <c r="S190" s="16"/>
      <c r="T190" s="16"/>
      <c r="U190" s="16"/>
      <c r="V190" s="17"/>
      <c r="W190" s="17"/>
      <c r="X190" s="17"/>
      <c r="Y190" s="16"/>
      <c r="Z190" s="16"/>
      <c r="AA190" s="16"/>
      <c r="AB190" s="61"/>
      <c r="AC190" s="61"/>
      <c r="AD190" s="61"/>
      <c r="AE190" s="59"/>
      <c r="AF190" s="59">
        <v>13</v>
      </c>
      <c r="AG190" s="59">
        <v>13</v>
      </c>
      <c r="AH190" s="61"/>
      <c r="AI190" s="61">
        <v>13</v>
      </c>
      <c r="AJ190" s="61"/>
      <c r="AK190" s="16"/>
      <c r="AL190" s="16"/>
      <c r="AM190" s="16"/>
    </row>
    <row r="191" spans="1:39">
      <c r="A191" s="71"/>
      <c r="B191" s="149"/>
      <c r="C191" s="87"/>
      <c r="D191" s="88"/>
      <c r="E191" s="38" t="s">
        <v>37</v>
      </c>
      <c r="F191" s="38">
        <f t="shared" ref="F191:F207" si="78">SUM(G191:I191)</f>
        <v>1.5</v>
      </c>
      <c r="G191" s="38">
        <f t="shared" ref="G191:I207" si="79">SUM(J191+M191+P191+S191+V191+Y191+AB191+AE191+AH191+AK191)</f>
        <v>0</v>
      </c>
      <c r="H191" s="38">
        <f t="shared" si="79"/>
        <v>1</v>
      </c>
      <c r="I191" s="38">
        <f t="shared" si="79"/>
        <v>0.5</v>
      </c>
      <c r="J191" s="37"/>
      <c r="K191" s="37"/>
      <c r="L191" s="37"/>
      <c r="M191" s="38"/>
      <c r="N191" s="38"/>
      <c r="O191" s="38"/>
      <c r="P191" s="37"/>
      <c r="Q191" s="37"/>
      <c r="R191" s="37"/>
      <c r="S191" s="38"/>
      <c r="T191" s="38"/>
      <c r="U191" s="38"/>
      <c r="V191" s="37"/>
      <c r="W191" s="37"/>
      <c r="X191" s="37"/>
      <c r="Y191" s="38"/>
      <c r="Z191" s="38"/>
      <c r="AA191" s="38"/>
      <c r="AB191" s="61"/>
      <c r="AC191" s="61"/>
      <c r="AD191" s="61"/>
      <c r="AE191" s="59"/>
      <c r="AF191" s="59">
        <v>0.5</v>
      </c>
      <c r="AG191" s="59">
        <v>0.5</v>
      </c>
      <c r="AH191" s="61"/>
      <c r="AI191" s="61">
        <v>0.5</v>
      </c>
      <c r="AJ191" s="61"/>
      <c r="AK191" s="38"/>
      <c r="AL191" s="38"/>
      <c r="AM191" s="38"/>
    </row>
    <row r="192" spans="1:39">
      <c r="A192" s="70">
        <v>84</v>
      </c>
      <c r="B192" s="83" t="s">
        <v>176</v>
      </c>
      <c r="C192" s="85" t="s">
        <v>65</v>
      </c>
      <c r="D192" s="86"/>
      <c r="E192" s="38" t="s">
        <v>36</v>
      </c>
      <c r="F192" s="38">
        <f t="shared" si="78"/>
        <v>364</v>
      </c>
      <c r="G192" s="38">
        <f t="shared" si="79"/>
        <v>39</v>
      </c>
      <c r="H192" s="38">
        <f t="shared" si="79"/>
        <v>156</v>
      </c>
      <c r="I192" s="38">
        <f t="shared" si="79"/>
        <v>169</v>
      </c>
      <c r="J192" s="37"/>
      <c r="K192" s="37"/>
      <c r="L192" s="37"/>
      <c r="M192" s="38"/>
      <c r="N192" s="38"/>
      <c r="O192" s="38"/>
      <c r="P192" s="37"/>
      <c r="Q192" s="37"/>
      <c r="R192" s="37"/>
      <c r="S192" s="38"/>
      <c r="T192" s="38"/>
      <c r="U192" s="38"/>
      <c r="V192" s="37"/>
      <c r="W192" s="37"/>
      <c r="X192" s="37"/>
      <c r="Y192" s="38"/>
      <c r="Z192" s="38"/>
      <c r="AA192" s="38"/>
      <c r="AB192" s="61">
        <v>39</v>
      </c>
      <c r="AC192" s="61">
        <v>156</v>
      </c>
      <c r="AD192" s="61">
        <v>78</v>
      </c>
      <c r="AE192" s="59"/>
      <c r="AF192" s="59"/>
      <c r="AG192" s="59"/>
      <c r="AH192" s="61"/>
      <c r="AI192" s="61"/>
      <c r="AJ192" s="61">
        <v>91</v>
      </c>
      <c r="AK192" s="38"/>
      <c r="AL192" s="38"/>
      <c r="AM192" s="38"/>
    </row>
    <row r="193" spans="1:39">
      <c r="A193" s="71"/>
      <c r="B193" s="84"/>
      <c r="C193" s="87"/>
      <c r="D193" s="88"/>
      <c r="E193" s="38" t="s">
        <v>37</v>
      </c>
      <c r="F193" s="38">
        <f t="shared" si="78"/>
        <v>14</v>
      </c>
      <c r="G193" s="38">
        <f t="shared" si="79"/>
        <v>1.5</v>
      </c>
      <c r="H193" s="38">
        <f t="shared" si="79"/>
        <v>6</v>
      </c>
      <c r="I193" s="38">
        <f t="shared" si="79"/>
        <v>6.5</v>
      </c>
      <c r="J193" s="37"/>
      <c r="K193" s="37"/>
      <c r="L193" s="37"/>
      <c r="M193" s="38"/>
      <c r="N193" s="38"/>
      <c r="O193" s="38"/>
      <c r="P193" s="37"/>
      <c r="Q193" s="37"/>
      <c r="R193" s="37"/>
      <c r="S193" s="38"/>
      <c r="T193" s="38"/>
      <c r="U193" s="38"/>
      <c r="V193" s="37"/>
      <c r="W193" s="37"/>
      <c r="X193" s="37"/>
      <c r="Y193" s="38"/>
      <c r="Z193" s="38"/>
      <c r="AA193" s="38"/>
      <c r="AB193" s="61">
        <v>1.5</v>
      </c>
      <c r="AC193" s="61">
        <v>6</v>
      </c>
      <c r="AD193" s="61">
        <v>3</v>
      </c>
      <c r="AE193" s="59"/>
      <c r="AF193" s="59"/>
      <c r="AG193" s="59"/>
      <c r="AH193" s="61"/>
      <c r="AI193" s="61"/>
      <c r="AJ193" s="61">
        <v>3.5</v>
      </c>
      <c r="AK193" s="38"/>
      <c r="AL193" s="38"/>
      <c r="AM193" s="38"/>
    </row>
    <row r="194" spans="1:39">
      <c r="A194" s="70">
        <v>85</v>
      </c>
      <c r="B194" s="108" t="s">
        <v>165</v>
      </c>
      <c r="C194" s="85" t="s">
        <v>35</v>
      </c>
      <c r="D194" s="86"/>
      <c r="E194" s="38" t="s">
        <v>36</v>
      </c>
      <c r="F194" s="38">
        <f t="shared" si="78"/>
        <v>39</v>
      </c>
      <c r="G194" s="38">
        <f t="shared" si="79"/>
        <v>0</v>
      </c>
      <c r="H194" s="38">
        <f t="shared" si="79"/>
        <v>26</v>
      </c>
      <c r="I194" s="38">
        <f t="shared" si="79"/>
        <v>13</v>
      </c>
      <c r="J194" s="37"/>
      <c r="K194" s="37"/>
      <c r="L194" s="37"/>
      <c r="M194" s="38"/>
      <c r="N194" s="38"/>
      <c r="O194" s="38"/>
      <c r="P194" s="37"/>
      <c r="Q194" s="37"/>
      <c r="R194" s="37"/>
      <c r="S194" s="38"/>
      <c r="T194" s="38"/>
      <c r="U194" s="38"/>
      <c r="V194" s="37"/>
      <c r="W194" s="37"/>
      <c r="X194" s="37"/>
      <c r="Y194" s="38"/>
      <c r="Z194" s="38"/>
      <c r="AA194" s="38"/>
      <c r="AB194" s="61"/>
      <c r="AC194" s="61"/>
      <c r="AD194" s="61"/>
      <c r="AE194" s="59"/>
      <c r="AF194" s="59">
        <v>13</v>
      </c>
      <c r="AG194" s="59">
        <v>13</v>
      </c>
      <c r="AH194" s="61"/>
      <c r="AI194" s="61">
        <v>13</v>
      </c>
      <c r="AJ194" s="61"/>
      <c r="AK194" s="38"/>
      <c r="AL194" s="38"/>
      <c r="AM194" s="38"/>
    </row>
    <row r="195" spans="1:39">
      <c r="A195" s="71"/>
      <c r="B195" s="129"/>
      <c r="C195" s="87"/>
      <c r="D195" s="88"/>
      <c r="E195" s="38" t="s">
        <v>37</v>
      </c>
      <c r="F195" s="38">
        <f t="shared" si="78"/>
        <v>1.5</v>
      </c>
      <c r="G195" s="38">
        <f t="shared" si="79"/>
        <v>0</v>
      </c>
      <c r="H195" s="38">
        <f t="shared" si="79"/>
        <v>1</v>
      </c>
      <c r="I195" s="38">
        <f t="shared" si="79"/>
        <v>0.5</v>
      </c>
      <c r="J195" s="37"/>
      <c r="K195" s="37"/>
      <c r="L195" s="37"/>
      <c r="M195" s="38"/>
      <c r="N195" s="38"/>
      <c r="O195" s="38"/>
      <c r="P195" s="37"/>
      <c r="Q195" s="37"/>
      <c r="R195" s="37"/>
      <c r="S195" s="38"/>
      <c r="T195" s="38"/>
      <c r="U195" s="38"/>
      <c r="V195" s="37"/>
      <c r="W195" s="37"/>
      <c r="X195" s="37"/>
      <c r="Y195" s="38"/>
      <c r="Z195" s="38"/>
      <c r="AA195" s="38"/>
      <c r="AB195" s="61"/>
      <c r="AC195" s="61"/>
      <c r="AD195" s="61"/>
      <c r="AE195" s="59"/>
      <c r="AF195" s="59">
        <v>0.5</v>
      </c>
      <c r="AG195" s="59">
        <v>0.5</v>
      </c>
      <c r="AH195" s="61"/>
      <c r="AI195" s="61">
        <v>0.5</v>
      </c>
      <c r="AJ195" s="61"/>
      <c r="AK195" s="38"/>
      <c r="AL195" s="38"/>
      <c r="AM195" s="38"/>
    </row>
    <row r="196" spans="1:39">
      <c r="A196" s="70">
        <v>86</v>
      </c>
      <c r="B196" s="108" t="s">
        <v>166</v>
      </c>
      <c r="C196" s="85" t="s">
        <v>35</v>
      </c>
      <c r="D196" s="86"/>
      <c r="E196" s="38" t="s">
        <v>36</v>
      </c>
      <c r="F196" s="38">
        <f t="shared" si="78"/>
        <v>39</v>
      </c>
      <c r="G196" s="38">
        <f t="shared" si="79"/>
        <v>0</v>
      </c>
      <c r="H196" s="38">
        <f t="shared" si="79"/>
        <v>26</v>
      </c>
      <c r="I196" s="38">
        <f t="shared" si="79"/>
        <v>13</v>
      </c>
      <c r="J196" s="37"/>
      <c r="K196" s="37"/>
      <c r="L196" s="37"/>
      <c r="M196" s="38"/>
      <c r="N196" s="38"/>
      <c r="O196" s="38"/>
      <c r="P196" s="37"/>
      <c r="Q196" s="37"/>
      <c r="R196" s="37"/>
      <c r="S196" s="38"/>
      <c r="T196" s="38"/>
      <c r="U196" s="38"/>
      <c r="V196" s="37"/>
      <c r="W196" s="37"/>
      <c r="X196" s="37"/>
      <c r="Y196" s="38"/>
      <c r="Z196" s="38"/>
      <c r="AA196" s="38"/>
      <c r="AB196" s="61"/>
      <c r="AC196" s="61"/>
      <c r="AD196" s="61"/>
      <c r="AE196" s="59"/>
      <c r="AF196" s="59">
        <v>13</v>
      </c>
      <c r="AG196" s="59">
        <v>13</v>
      </c>
      <c r="AH196" s="61"/>
      <c r="AI196" s="61">
        <v>13</v>
      </c>
      <c r="AJ196" s="61"/>
      <c r="AK196" s="38"/>
      <c r="AL196" s="38"/>
      <c r="AM196" s="38"/>
    </row>
    <row r="197" spans="1:39">
      <c r="A197" s="71"/>
      <c r="B197" s="129"/>
      <c r="C197" s="87"/>
      <c r="D197" s="88"/>
      <c r="E197" s="38" t="s">
        <v>37</v>
      </c>
      <c r="F197" s="38">
        <f t="shared" si="78"/>
        <v>1.5</v>
      </c>
      <c r="G197" s="38">
        <f t="shared" si="79"/>
        <v>0</v>
      </c>
      <c r="H197" s="38">
        <f t="shared" si="79"/>
        <v>1</v>
      </c>
      <c r="I197" s="38">
        <f t="shared" si="79"/>
        <v>0.5</v>
      </c>
      <c r="J197" s="37"/>
      <c r="K197" s="37"/>
      <c r="L197" s="37"/>
      <c r="M197" s="38"/>
      <c r="N197" s="38"/>
      <c r="O197" s="38"/>
      <c r="P197" s="37"/>
      <c r="Q197" s="37"/>
      <c r="R197" s="37"/>
      <c r="S197" s="38"/>
      <c r="T197" s="38"/>
      <c r="U197" s="38"/>
      <c r="V197" s="37"/>
      <c r="W197" s="37"/>
      <c r="X197" s="37"/>
      <c r="Y197" s="38"/>
      <c r="Z197" s="38"/>
      <c r="AA197" s="38"/>
      <c r="AB197" s="61"/>
      <c r="AC197" s="61"/>
      <c r="AD197" s="61"/>
      <c r="AE197" s="59"/>
      <c r="AF197" s="59">
        <v>0.5</v>
      </c>
      <c r="AG197" s="59">
        <v>0.5</v>
      </c>
      <c r="AH197" s="61"/>
      <c r="AI197" s="61">
        <v>0.5</v>
      </c>
      <c r="AJ197" s="61"/>
      <c r="AK197" s="38"/>
      <c r="AL197" s="38"/>
      <c r="AM197" s="38"/>
    </row>
    <row r="198" spans="1:39">
      <c r="A198" s="70">
        <v>87</v>
      </c>
      <c r="B198" s="108" t="s">
        <v>167</v>
      </c>
      <c r="C198" s="85" t="s">
        <v>35</v>
      </c>
      <c r="D198" s="86"/>
      <c r="E198" s="38" t="s">
        <v>36</v>
      </c>
      <c r="F198" s="38">
        <f t="shared" ref="F198:F205" si="80">SUM(G198:I198)</f>
        <v>13</v>
      </c>
      <c r="G198" s="38">
        <f t="shared" ref="G198:G205" si="81">SUM(J198+M198+P198+S198+V198+Y198+AB198+AE198+AH198+AK198)</f>
        <v>0</v>
      </c>
      <c r="H198" s="38">
        <f t="shared" ref="H198:H205" si="82">SUM(K198+N198+Q198+T198+W198+Z198+AC198+AF198+AI198+AL198)</f>
        <v>13</v>
      </c>
      <c r="I198" s="38">
        <f t="shared" ref="I198:I205" si="83">SUM(L198+O198+R198+U198+X198+AA198+AD198+AG198+AJ198+AM198)</f>
        <v>0</v>
      </c>
      <c r="J198" s="37"/>
      <c r="K198" s="37"/>
      <c r="L198" s="37"/>
      <c r="M198" s="38"/>
      <c r="N198" s="38"/>
      <c r="O198" s="38"/>
      <c r="P198" s="37"/>
      <c r="Q198" s="37"/>
      <c r="R198" s="37"/>
      <c r="S198" s="38"/>
      <c r="T198" s="38"/>
      <c r="U198" s="38"/>
      <c r="V198" s="37"/>
      <c r="W198" s="37"/>
      <c r="X198" s="37"/>
      <c r="Y198" s="38"/>
      <c r="Z198" s="38"/>
      <c r="AA198" s="38"/>
      <c r="AB198" s="61"/>
      <c r="AC198" s="61"/>
      <c r="AD198" s="61"/>
      <c r="AE198" s="59"/>
      <c r="AF198" s="59"/>
      <c r="AG198" s="59"/>
      <c r="AH198" s="61"/>
      <c r="AI198" s="61">
        <v>13</v>
      </c>
      <c r="AJ198" s="61"/>
      <c r="AK198" s="38"/>
      <c r="AL198" s="38"/>
      <c r="AM198" s="38"/>
    </row>
    <row r="199" spans="1:39">
      <c r="A199" s="71"/>
      <c r="B199" s="129"/>
      <c r="C199" s="87"/>
      <c r="D199" s="88"/>
      <c r="E199" s="38" t="s">
        <v>37</v>
      </c>
      <c r="F199" s="38">
        <f t="shared" si="80"/>
        <v>0.5</v>
      </c>
      <c r="G199" s="38">
        <f t="shared" si="81"/>
        <v>0</v>
      </c>
      <c r="H199" s="38">
        <f t="shared" si="82"/>
        <v>0.5</v>
      </c>
      <c r="I199" s="38">
        <f t="shared" si="83"/>
        <v>0</v>
      </c>
      <c r="J199" s="37"/>
      <c r="K199" s="37"/>
      <c r="L199" s="37"/>
      <c r="M199" s="38"/>
      <c r="N199" s="38"/>
      <c r="O199" s="38"/>
      <c r="P199" s="37"/>
      <c r="Q199" s="37"/>
      <c r="R199" s="37"/>
      <c r="S199" s="38"/>
      <c r="T199" s="38"/>
      <c r="U199" s="38"/>
      <c r="V199" s="37"/>
      <c r="W199" s="37"/>
      <c r="X199" s="37"/>
      <c r="Y199" s="38"/>
      <c r="Z199" s="38"/>
      <c r="AA199" s="38"/>
      <c r="AB199" s="61"/>
      <c r="AC199" s="61"/>
      <c r="AD199" s="61"/>
      <c r="AE199" s="59"/>
      <c r="AF199" s="59"/>
      <c r="AG199" s="59"/>
      <c r="AH199" s="61"/>
      <c r="AI199" s="61">
        <v>0.5</v>
      </c>
      <c r="AJ199" s="61"/>
      <c r="AK199" s="38"/>
      <c r="AL199" s="38"/>
      <c r="AM199" s="38"/>
    </row>
    <row r="200" spans="1:39">
      <c r="A200" s="70">
        <v>88</v>
      </c>
      <c r="B200" s="108" t="s">
        <v>168</v>
      </c>
      <c r="C200" s="85" t="s">
        <v>35</v>
      </c>
      <c r="D200" s="86"/>
      <c r="E200" s="38" t="s">
        <v>36</v>
      </c>
      <c r="F200" s="38">
        <f t="shared" si="80"/>
        <v>13</v>
      </c>
      <c r="G200" s="38">
        <f t="shared" si="81"/>
        <v>0</v>
      </c>
      <c r="H200" s="38">
        <f t="shared" si="82"/>
        <v>13</v>
      </c>
      <c r="I200" s="38">
        <f t="shared" si="83"/>
        <v>0</v>
      </c>
      <c r="J200" s="37"/>
      <c r="K200" s="37"/>
      <c r="L200" s="37"/>
      <c r="M200" s="38"/>
      <c r="N200" s="38"/>
      <c r="O200" s="38"/>
      <c r="P200" s="37"/>
      <c r="Q200" s="37"/>
      <c r="R200" s="37"/>
      <c r="S200" s="38"/>
      <c r="T200" s="38"/>
      <c r="U200" s="38"/>
      <c r="V200" s="37"/>
      <c r="W200" s="37"/>
      <c r="X200" s="37"/>
      <c r="Y200" s="38"/>
      <c r="Z200" s="38"/>
      <c r="AA200" s="38"/>
      <c r="AB200" s="61"/>
      <c r="AC200" s="61"/>
      <c r="AD200" s="61"/>
      <c r="AE200" s="59"/>
      <c r="AF200" s="59"/>
      <c r="AG200" s="59"/>
      <c r="AH200" s="61"/>
      <c r="AI200" s="61">
        <v>13</v>
      </c>
      <c r="AJ200" s="61"/>
      <c r="AK200" s="38"/>
      <c r="AL200" s="38"/>
      <c r="AM200" s="38"/>
    </row>
    <row r="201" spans="1:39">
      <c r="A201" s="71"/>
      <c r="B201" s="129"/>
      <c r="C201" s="87"/>
      <c r="D201" s="88"/>
      <c r="E201" s="38" t="s">
        <v>37</v>
      </c>
      <c r="F201" s="38">
        <f t="shared" si="80"/>
        <v>0.5</v>
      </c>
      <c r="G201" s="38">
        <f t="shared" si="81"/>
        <v>0</v>
      </c>
      <c r="H201" s="38">
        <f t="shared" si="82"/>
        <v>0.5</v>
      </c>
      <c r="I201" s="38">
        <f t="shared" si="83"/>
        <v>0</v>
      </c>
      <c r="J201" s="37"/>
      <c r="K201" s="37"/>
      <c r="L201" s="37"/>
      <c r="M201" s="38"/>
      <c r="N201" s="38"/>
      <c r="O201" s="38"/>
      <c r="P201" s="37"/>
      <c r="Q201" s="37"/>
      <c r="R201" s="37"/>
      <c r="S201" s="38"/>
      <c r="T201" s="38"/>
      <c r="U201" s="38"/>
      <c r="V201" s="37"/>
      <c r="W201" s="37"/>
      <c r="X201" s="37"/>
      <c r="Y201" s="38"/>
      <c r="Z201" s="38"/>
      <c r="AA201" s="38"/>
      <c r="AB201" s="61"/>
      <c r="AC201" s="61"/>
      <c r="AD201" s="61"/>
      <c r="AE201" s="59"/>
      <c r="AF201" s="59"/>
      <c r="AG201" s="59"/>
      <c r="AH201" s="61"/>
      <c r="AI201" s="61">
        <v>0.5</v>
      </c>
      <c r="AJ201" s="61"/>
      <c r="AK201" s="38"/>
      <c r="AL201" s="38"/>
      <c r="AM201" s="38"/>
    </row>
    <row r="202" spans="1:39">
      <c r="A202" s="70">
        <v>89</v>
      </c>
      <c r="B202" s="108" t="s">
        <v>169</v>
      </c>
      <c r="C202" s="85" t="s">
        <v>35</v>
      </c>
      <c r="D202" s="86"/>
      <c r="E202" s="38" t="s">
        <v>36</v>
      </c>
      <c r="F202" s="38">
        <f t="shared" si="80"/>
        <v>26</v>
      </c>
      <c r="G202" s="38">
        <f t="shared" si="81"/>
        <v>0</v>
      </c>
      <c r="H202" s="38">
        <f t="shared" si="82"/>
        <v>13</v>
      </c>
      <c r="I202" s="38">
        <f t="shared" si="83"/>
        <v>13</v>
      </c>
      <c r="J202" s="37"/>
      <c r="K202" s="37"/>
      <c r="L202" s="37"/>
      <c r="M202" s="38"/>
      <c r="N202" s="38"/>
      <c r="O202" s="38"/>
      <c r="P202" s="37"/>
      <c r="Q202" s="37"/>
      <c r="R202" s="37"/>
      <c r="S202" s="38"/>
      <c r="T202" s="38"/>
      <c r="U202" s="38"/>
      <c r="V202" s="37"/>
      <c r="W202" s="37"/>
      <c r="X202" s="37"/>
      <c r="Y202" s="38"/>
      <c r="Z202" s="38"/>
      <c r="AA202" s="38"/>
      <c r="AB202" s="61"/>
      <c r="AC202" s="61"/>
      <c r="AD202" s="61"/>
      <c r="AE202" s="59"/>
      <c r="AF202" s="59">
        <v>13</v>
      </c>
      <c r="AG202" s="59">
        <v>13</v>
      </c>
      <c r="AH202" s="61"/>
      <c r="AI202" s="61"/>
      <c r="AJ202" s="61"/>
      <c r="AK202" s="38"/>
      <c r="AL202" s="38"/>
      <c r="AM202" s="38"/>
    </row>
    <row r="203" spans="1:39">
      <c r="A203" s="71"/>
      <c r="B203" s="129"/>
      <c r="C203" s="87"/>
      <c r="D203" s="88"/>
      <c r="E203" s="38" t="s">
        <v>37</v>
      </c>
      <c r="F203" s="38">
        <f t="shared" si="80"/>
        <v>1</v>
      </c>
      <c r="G203" s="38">
        <f t="shared" si="81"/>
        <v>0</v>
      </c>
      <c r="H203" s="38">
        <f t="shared" si="82"/>
        <v>0.5</v>
      </c>
      <c r="I203" s="38">
        <f t="shared" si="83"/>
        <v>0.5</v>
      </c>
      <c r="J203" s="37"/>
      <c r="K203" s="37"/>
      <c r="L203" s="37"/>
      <c r="M203" s="38"/>
      <c r="N203" s="38"/>
      <c r="O203" s="38"/>
      <c r="P203" s="37"/>
      <c r="Q203" s="37"/>
      <c r="R203" s="37"/>
      <c r="S203" s="38"/>
      <c r="T203" s="38"/>
      <c r="U203" s="38"/>
      <c r="V203" s="37"/>
      <c r="W203" s="37"/>
      <c r="X203" s="37"/>
      <c r="Y203" s="38"/>
      <c r="Z203" s="38"/>
      <c r="AA203" s="38"/>
      <c r="AB203" s="61"/>
      <c r="AC203" s="61"/>
      <c r="AD203" s="61"/>
      <c r="AE203" s="59"/>
      <c r="AF203" s="59">
        <v>0.5</v>
      </c>
      <c r="AG203" s="59">
        <v>0.5</v>
      </c>
      <c r="AH203" s="61"/>
      <c r="AI203" s="61"/>
      <c r="AJ203" s="61"/>
      <c r="AK203" s="38"/>
      <c r="AL203" s="38"/>
      <c r="AM203" s="38"/>
    </row>
    <row r="204" spans="1:39">
      <c r="A204" s="70">
        <v>90</v>
      </c>
      <c r="B204" s="108" t="s">
        <v>170</v>
      </c>
      <c r="C204" s="85" t="s">
        <v>35</v>
      </c>
      <c r="D204" s="86"/>
      <c r="E204" s="38" t="s">
        <v>36</v>
      </c>
      <c r="F204" s="38">
        <f t="shared" si="80"/>
        <v>26</v>
      </c>
      <c r="G204" s="38">
        <f t="shared" si="81"/>
        <v>0</v>
      </c>
      <c r="H204" s="38">
        <f t="shared" si="82"/>
        <v>26</v>
      </c>
      <c r="I204" s="38">
        <f t="shared" si="83"/>
        <v>0</v>
      </c>
      <c r="J204" s="37"/>
      <c r="K204" s="37"/>
      <c r="L204" s="37"/>
      <c r="M204" s="38"/>
      <c r="N204" s="38"/>
      <c r="O204" s="38"/>
      <c r="P204" s="37"/>
      <c r="Q204" s="37"/>
      <c r="R204" s="37"/>
      <c r="S204" s="38"/>
      <c r="T204" s="38"/>
      <c r="U204" s="38"/>
      <c r="V204" s="37"/>
      <c r="W204" s="37"/>
      <c r="X204" s="37"/>
      <c r="Y204" s="38"/>
      <c r="Z204" s="38"/>
      <c r="AA204" s="38"/>
      <c r="AB204" s="61"/>
      <c r="AC204" s="61"/>
      <c r="AD204" s="61"/>
      <c r="AE204" s="59"/>
      <c r="AF204" s="59"/>
      <c r="AG204" s="59"/>
      <c r="AH204" s="61"/>
      <c r="AI204" s="61">
        <v>26</v>
      </c>
      <c r="AJ204" s="61"/>
      <c r="AK204" s="38"/>
      <c r="AL204" s="38"/>
      <c r="AM204" s="38"/>
    </row>
    <row r="205" spans="1:39">
      <c r="A205" s="71"/>
      <c r="B205" s="129"/>
      <c r="C205" s="87"/>
      <c r="D205" s="88"/>
      <c r="E205" s="38" t="s">
        <v>37</v>
      </c>
      <c r="F205" s="38">
        <f t="shared" si="80"/>
        <v>1</v>
      </c>
      <c r="G205" s="38">
        <f t="shared" si="81"/>
        <v>0</v>
      </c>
      <c r="H205" s="38">
        <f t="shared" si="82"/>
        <v>1</v>
      </c>
      <c r="I205" s="38">
        <f t="shared" si="83"/>
        <v>0</v>
      </c>
      <c r="J205" s="37"/>
      <c r="K205" s="37"/>
      <c r="L205" s="37"/>
      <c r="M205" s="38"/>
      <c r="N205" s="38"/>
      <c r="O205" s="38"/>
      <c r="P205" s="37"/>
      <c r="Q205" s="37"/>
      <c r="R205" s="37"/>
      <c r="S205" s="38"/>
      <c r="T205" s="38"/>
      <c r="U205" s="38"/>
      <c r="V205" s="37"/>
      <c r="W205" s="37"/>
      <c r="X205" s="37"/>
      <c r="Y205" s="38"/>
      <c r="Z205" s="38"/>
      <c r="AA205" s="38"/>
      <c r="AB205" s="61"/>
      <c r="AC205" s="61"/>
      <c r="AD205" s="61"/>
      <c r="AE205" s="59"/>
      <c r="AF205" s="59"/>
      <c r="AG205" s="59"/>
      <c r="AH205" s="61"/>
      <c r="AI205" s="61">
        <v>1</v>
      </c>
      <c r="AJ205" s="61"/>
      <c r="AK205" s="38"/>
      <c r="AL205" s="38"/>
      <c r="AM205" s="38"/>
    </row>
    <row r="206" spans="1:39">
      <c r="A206" s="70">
        <v>91</v>
      </c>
      <c r="B206" s="108" t="s">
        <v>171</v>
      </c>
      <c r="C206" s="85" t="s">
        <v>35</v>
      </c>
      <c r="D206" s="86"/>
      <c r="E206" s="38" t="s">
        <v>36</v>
      </c>
      <c r="F206" s="38">
        <f t="shared" si="78"/>
        <v>13</v>
      </c>
      <c r="G206" s="38">
        <f t="shared" si="79"/>
        <v>0</v>
      </c>
      <c r="H206" s="38">
        <f t="shared" si="79"/>
        <v>13</v>
      </c>
      <c r="I206" s="38">
        <f t="shared" si="79"/>
        <v>0</v>
      </c>
      <c r="J206" s="37"/>
      <c r="K206" s="37"/>
      <c r="L206" s="37"/>
      <c r="M206" s="38"/>
      <c r="N206" s="38"/>
      <c r="O206" s="38"/>
      <c r="P206" s="37"/>
      <c r="Q206" s="37"/>
      <c r="R206" s="37"/>
      <c r="S206" s="38"/>
      <c r="T206" s="38"/>
      <c r="U206" s="38"/>
      <c r="V206" s="37"/>
      <c r="W206" s="37"/>
      <c r="X206" s="37"/>
      <c r="Y206" s="38"/>
      <c r="Z206" s="38"/>
      <c r="AA206" s="38"/>
      <c r="AB206" s="61"/>
      <c r="AC206" s="61"/>
      <c r="AD206" s="61"/>
      <c r="AE206" s="59"/>
      <c r="AF206" s="59"/>
      <c r="AG206" s="59"/>
      <c r="AH206" s="61"/>
      <c r="AI206" s="61">
        <v>13</v>
      </c>
      <c r="AJ206" s="61"/>
      <c r="AK206" s="38"/>
      <c r="AL206" s="38"/>
      <c r="AM206" s="38"/>
    </row>
    <row r="207" spans="1:39">
      <c r="A207" s="71"/>
      <c r="B207" s="129"/>
      <c r="C207" s="87"/>
      <c r="D207" s="88"/>
      <c r="E207" s="38" t="s">
        <v>37</v>
      </c>
      <c r="F207" s="38">
        <f t="shared" si="78"/>
        <v>0.5</v>
      </c>
      <c r="G207" s="38">
        <f t="shared" si="79"/>
        <v>0</v>
      </c>
      <c r="H207" s="38">
        <f t="shared" si="79"/>
        <v>0.5</v>
      </c>
      <c r="I207" s="38">
        <f t="shared" si="79"/>
        <v>0</v>
      </c>
      <c r="J207" s="37"/>
      <c r="K207" s="37"/>
      <c r="L207" s="37"/>
      <c r="M207" s="38"/>
      <c r="N207" s="38"/>
      <c r="O207" s="38"/>
      <c r="P207" s="37"/>
      <c r="Q207" s="37"/>
      <c r="R207" s="37"/>
      <c r="S207" s="38"/>
      <c r="T207" s="38"/>
      <c r="U207" s="38"/>
      <c r="V207" s="37"/>
      <c r="W207" s="37"/>
      <c r="X207" s="37"/>
      <c r="Y207" s="38"/>
      <c r="Z207" s="38"/>
      <c r="AA207" s="38"/>
      <c r="AB207" s="61"/>
      <c r="AC207" s="61"/>
      <c r="AD207" s="61"/>
      <c r="AE207" s="59"/>
      <c r="AF207" s="59"/>
      <c r="AG207" s="59"/>
      <c r="AH207" s="61"/>
      <c r="AI207" s="61">
        <v>0.5</v>
      </c>
      <c r="AJ207" s="61"/>
      <c r="AK207" s="38"/>
      <c r="AL207" s="38"/>
      <c r="AM207" s="38"/>
    </row>
    <row r="208" spans="1:39">
      <c r="A208" s="70">
        <v>92</v>
      </c>
      <c r="B208" s="108" t="s">
        <v>172</v>
      </c>
      <c r="C208" s="85" t="s">
        <v>35</v>
      </c>
      <c r="D208" s="86"/>
      <c r="E208" s="38" t="s">
        <v>36</v>
      </c>
      <c r="F208" s="38">
        <f t="shared" ref="F208:F211" si="84">SUM(G208:I208)</f>
        <v>39</v>
      </c>
      <c r="G208" s="38">
        <f t="shared" ref="G208:G211" si="85">SUM(J208+M208+P208+S208+V208+Y208+AB208+AE208+AH208+AK208)</f>
        <v>0</v>
      </c>
      <c r="H208" s="38">
        <f t="shared" ref="H208:H211" si="86">SUM(K208+N208+Q208+T208+W208+Z208+AC208+AF208+AI208+AL208)</f>
        <v>26</v>
      </c>
      <c r="I208" s="38">
        <f t="shared" ref="I208:I211" si="87">SUM(L208+O208+R208+U208+X208+AA208+AD208+AG208+AJ208+AM208)</f>
        <v>13</v>
      </c>
      <c r="J208" s="37"/>
      <c r="K208" s="37"/>
      <c r="L208" s="37"/>
      <c r="M208" s="38"/>
      <c r="N208" s="38"/>
      <c r="O208" s="38"/>
      <c r="P208" s="37"/>
      <c r="Q208" s="37"/>
      <c r="R208" s="37"/>
      <c r="S208" s="38"/>
      <c r="T208" s="38"/>
      <c r="U208" s="38"/>
      <c r="V208" s="37"/>
      <c r="W208" s="37"/>
      <c r="X208" s="37"/>
      <c r="Y208" s="38"/>
      <c r="Z208" s="38"/>
      <c r="AA208" s="38"/>
      <c r="AB208" s="61"/>
      <c r="AC208" s="61"/>
      <c r="AD208" s="61"/>
      <c r="AE208" s="59"/>
      <c r="AF208" s="59">
        <v>13</v>
      </c>
      <c r="AG208" s="59">
        <v>13</v>
      </c>
      <c r="AH208" s="61"/>
      <c r="AI208" s="61">
        <v>13</v>
      </c>
      <c r="AJ208" s="61"/>
      <c r="AK208" s="38"/>
      <c r="AL208" s="38"/>
      <c r="AM208" s="38"/>
    </row>
    <row r="209" spans="1:39" ht="12" customHeight="1">
      <c r="A209" s="71"/>
      <c r="B209" s="129"/>
      <c r="C209" s="87"/>
      <c r="D209" s="88"/>
      <c r="E209" s="38" t="s">
        <v>37</v>
      </c>
      <c r="F209" s="38">
        <f t="shared" si="84"/>
        <v>1.5</v>
      </c>
      <c r="G209" s="38">
        <f t="shared" si="85"/>
        <v>0</v>
      </c>
      <c r="H209" s="38">
        <f t="shared" si="86"/>
        <v>1</v>
      </c>
      <c r="I209" s="38">
        <f t="shared" si="87"/>
        <v>0.5</v>
      </c>
      <c r="J209" s="37"/>
      <c r="K209" s="37"/>
      <c r="L209" s="37"/>
      <c r="M209" s="38"/>
      <c r="N209" s="38"/>
      <c r="O209" s="38"/>
      <c r="P209" s="37"/>
      <c r="Q209" s="37"/>
      <c r="R209" s="37"/>
      <c r="S209" s="38"/>
      <c r="T209" s="38"/>
      <c r="U209" s="38"/>
      <c r="V209" s="37"/>
      <c r="W209" s="37"/>
      <c r="X209" s="37"/>
      <c r="Y209" s="38"/>
      <c r="Z209" s="38"/>
      <c r="AA209" s="38"/>
      <c r="AB209" s="61"/>
      <c r="AC209" s="61"/>
      <c r="AD209" s="61"/>
      <c r="AE209" s="59"/>
      <c r="AF209" s="59">
        <v>0.5</v>
      </c>
      <c r="AG209" s="59">
        <v>0.5</v>
      </c>
      <c r="AH209" s="61"/>
      <c r="AI209" s="61">
        <v>0.5</v>
      </c>
      <c r="AJ209" s="61"/>
      <c r="AK209" s="38"/>
      <c r="AL209" s="38"/>
      <c r="AM209" s="38"/>
    </row>
    <row r="210" spans="1:39">
      <c r="A210" s="70">
        <v>93</v>
      </c>
      <c r="B210" s="83" t="s">
        <v>131</v>
      </c>
      <c r="C210" s="85" t="s">
        <v>65</v>
      </c>
      <c r="D210" s="86"/>
      <c r="E210" s="38" t="s">
        <v>36</v>
      </c>
      <c r="F210" s="38">
        <f t="shared" si="84"/>
        <v>260</v>
      </c>
      <c r="G210" s="38">
        <f t="shared" si="85"/>
        <v>39</v>
      </c>
      <c r="H210" s="38">
        <f t="shared" si="86"/>
        <v>130</v>
      </c>
      <c r="I210" s="38">
        <f t="shared" si="87"/>
        <v>91</v>
      </c>
      <c r="J210" s="37"/>
      <c r="K210" s="37"/>
      <c r="L210" s="37"/>
      <c r="M210" s="38"/>
      <c r="N210" s="38"/>
      <c r="O210" s="38"/>
      <c r="P210" s="37"/>
      <c r="Q210" s="37"/>
      <c r="R210" s="37"/>
      <c r="S210" s="38"/>
      <c r="T210" s="38"/>
      <c r="U210" s="38"/>
      <c r="V210" s="37"/>
      <c r="W210" s="37"/>
      <c r="X210" s="37"/>
      <c r="Y210" s="38"/>
      <c r="Z210" s="38"/>
      <c r="AA210" s="38"/>
      <c r="AB210" s="61">
        <v>39</v>
      </c>
      <c r="AC210" s="61">
        <v>65</v>
      </c>
      <c r="AD210" s="61">
        <v>26</v>
      </c>
      <c r="AE210" s="59"/>
      <c r="AF210" s="59">
        <v>39</v>
      </c>
      <c r="AG210" s="59">
        <v>39</v>
      </c>
      <c r="AH210" s="61"/>
      <c r="AI210" s="61">
        <v>26</v>
      </c>
      <c r="AJ210" s="61">
        <v>26</v>
      </c>
      <c r="AK210" s="38"/>
      <c r="AL210" s="38"/>
      <c r="AM210" s="38"/>
    </row>
    <row r="211" spans="1:39" ht="19.149999999999999" customHeight="1">
      <c r="A211" s="71"/>
      <c r="B211" s="138"/>
      <c r="C211" s="87"/>
      <c r="D211" s="88"/>
      <c r="E211" s="38" t="s">
        <v>37</v>
      </c>
      <c r="F211" s="38">
        <f t="shared" si="84"/>
        <v>10</v>
      </c>
      <c r="G211" s="38">
        <f t="shared" si="85"/>
        <v>1.5</v>
      </c>
      <c r="H211" s="38">
        <f t="shared" si="86"/>
        <v>5</v>
      </c>
      <c r="I211" s="38">
        <f t="shared" si="87"/>
        <v>3.5</v>
      </c>
      <c r="J211" s="37"/>
      <c r="K211" s="37"/>
      <c r="L211" s="37"/>
      <c r="M211" s="38"/>
      <c r="N211" s="38"/>
      <c r="O211" s="38"/>
      <c r="P211" s="37"/>
      <c r="Q211" s="37"/>
      <c r="R211" s="37"/>
      <c r="S211" s="38"/>
      <c r="T211" s="38"/>
      <c r="U211" s="38"/>
      <c r="V211" s="37"/>
      <c r="W211" s="37"/>
      <c r="X211" s="37"/>
      <c r="Y211" s="38"/>
      <c r="Z211" s="38"/>
      <c r="AA211" s="38"/>
      <c r="AB211" s="61">
        <v>1.5</v>
      </c>
      <c r="AC211" s="61">
        <v>2.5</v>
      </c>
      <c r="AD211" s="61">
        <v>1</v>
      </c>
      <c r="AE211" s="59"/>
      <c r="AF211" s="61">
        <v>1.5</v>
      </c>
      <c r="AG211" s="59">
        <v>1.5</v>
      </c>
      <c r="AH211" s="61"/>
      <c r="AI211" s="61">
        <v>1</v>
      </c>
      <c r="AJ211" s="61">
        <v>1</v>
      </c>
      <c r="AK211" s="38"/>
      <c r="AL211" s="38"/>
      <c r="AM211" s="38"/>
    </row>
    <row r="212" spans="1:39">
      <c r="A212" s="150" t="s">
        <v>94</v>
      </c>
      <c r="B212" s="151"/>
      <c r="C212" s="118">
        <f>SUM(G212+H212)</f>
        <v>1677</v>
      </c>
      <c r="D212" s="119"/>
      <c r="E212" s="139" t="s">
        <v>48</v>
      </c>
      <c r="F212" s="141">
        <f>SUM(F128+F130+F132+F134+F136+F138+F140+F142+F144+F146+F148+F150+F152+F154+F156+F158+F160+F162+F164+F166+F168+F170+F172+F174+F176+F178+F180+F182+F184+F186+F188+F190+F192+F194+F196+F198+F200+F202+F204+F206+F208+F210)</f>
        <v>2574</v>
      </c>
      <c r="G212" s="141">
        <f t="shared" ref="G212:I212" si="88">SUM(G128+G130+G132+G134+G136+G138+G140+G142+G144+G146+G148+G150+G152+G154+G156+G158+G160+G162+G164+G166+G168+G170+G172+G174+G176+G178+G180+G182+G184+G186+G188+G190+G192+G194+G196+G198+G200+G202+G204+G206+G208+G210)</f>
        <v>390</v>
      </c>
      <c r="H212" s="141">
        <f t="shared" si="88"/>
        <v>1287</v>
      </c>
      <c r="I212" s="141">
        <f t="shared" si="88"/>
        <v>897</v>
      </c>
      <c r="J212" s="40">
        <f>SUM(J128+J130+J132+J134+J136+J138+J140+J142+J144+J146+J148+J150+J152+J154+J156+J158+J160+J162+J164+J166+J168+J170+J172+J174+J176+J178+J180+J182+J184+J186+J188+J190+J192+J194+J196+J198+J200+J202+J204+J206+J208+J210)</f>
        <v>0</v>
      </c>
      <c r="K212" s="40">
        <f t="shared" ref="K212:AM212" si="89">SUM(K128+K130+K132+K134+K136+K138+K140+K142+K144+K146+K148+K150+K152+K154+K156+K158+K160+K162+K164+K166+K168+K170+K172+K174+K176+K178+K180+K182+K184+K186+K188+K190+K192+K194+K196+K198+K200+K202+K204+K206+K208+K210)</f>
        <v>0</v>
      </c>
      <c r="L212" s="40">
        <f t="shared" si="89"/>
        <v>0</v>
      </c>
      <c r="M212" s="40">
        <f t="shared" si="89"/>
        <v>0</v>
      </c>
      <c r="N212" s="40">
        <f t="shared" si="89"/>
        <v>0</v>
      </c>
      <c r="O212" s="40">
        <f t="shared" si="89"/>
        <v>0</v>
      </c>
      <c r="P212" s="40">
        <f t="shared" si="89"/>
        <v>78</v>
      </c>
      <c r="Q212" s="40">
        <f t="shared" si="89"/>
        <v>0</v>
      </c>
      <c r="R212" s="40">
        <f t="shared" si="89"/>
        <v>0</v>
      </c>
      <c r="S212" s="40">
        <f t="shared" si="89"/>
        <v>52</v>
      </c>
      <c r="T212" s="40">
        <f t="shared" si="89"/>
        <v>91</v>
      </c>
      <c r="U212" s="40">
        <f t="shared" si="89"/>
        <v>45.5</v>
      </c>
      <c r="V212" s="40">
        <f t="shared" si="89"/>
        <v>65</v>
      </c>
      <c r="W212" s="49">
        <f t="shared" si="89"/>
        <v>234</v>
      </c>
      <c r="X212" s="40">
        <f>SUM(X128+X130+X132+X134+X136+X138+X140+X142+X144+X146+X148+X150+X152+X154+X156+X158+X160+X162+X164+X166+X168+X170+X172+X174+X176+X178+X180+X182+X184+X186+X188+X190+X192+X194+X196+X198+X200+X202+X204+X206+X208+X210)</f>
        <v>227.5</v>
      </c>
      <c r="Y212" s="40">
        <f t="shared" si="89"/>
        <v>78</v>
      </c>
      <c r="Z212" s="40">
        <f t="shared" si="89"/>
        <v>312</v>
      </c>
      <c r="AA212" s="40">
        <f t="shared" si="89"/>
        <v>156</v>
      </c>
      <c r="AB212" s="40">
        <f t="shared" si="89"/>
        <v>117</v>
      </c>
      <c r="AC212" s="40">
        <f t="shared" si="89"/>
        <v>325</v>
      </c>
      <c r="AD212" s="40">
        <f>SUM(AD128+AD130+AD132+AD134+AD136+AD138+AD140+AD142+AD144+AD146+AD148+AD150+AD152+AD154+AD156+AD158+AD160+AD162+AD164+AD166+AD168+AD170+AD172+AD174+AD176+AD178+AD180+AD182+AD184+AD186+AD188+AD190+AD192+AD194+AD196+AD198+AD200+AD202+AD204+AD206+AD208+AD210)</f>
        <v>156</v>
      </c>
      <c r="AE212" s="40">
        <f t="shared" si="89"/>
        <v>0</v>
      </c>
      <c r="AF212" s="40">
        <f t="shared" si="89"/>
        <v>143</v>
      </c>
      <c r="AG212" s="40">
        <f t="shared" si="89"/>
        <v>143</v>
      </c>
      <c r="AH212" s="40">
        <f t="shared" si="89"/>
        <v>0</v>
      </c>
      <c r="AI212" s="40">
        <f t="shared" si="89"/>
        <v>182</v>
      </c>
      <c r="AJ212" s="40">
        <f>SUM(AJ128+AJ130+AJ132+AJ134+AJ136+AJ138+AJ140+AJ142+AJ144+AJ146+AJ148+AJ150+AJ152+AJ154+AJ156+AJ158+AJ160+AJ162+AJ164+AJ166+AJ168+AJ170+AJ172+AJ174+AJ176+AJ178+AJ180+AJ182+AJ184+AJ186+AJ188+AJ190+AJ192+AJ194+AJ196+AJ198+AJ200+AJ202+AJ204+AJ206+AJ208+AJ210)</f>
        <v>169</v>
      </c>
      <c r="AK212" s="40">
        <f t="shared" si="89"/>
        <v>0</v>
      </c>
      <c r="AL212" s="40">
        <f t="shared" si="89"/>
        <v>0</v>
      </c>
      <c r="AM212" s="40">
        <f t="shared" si="89"/>
        <v>0</v>
      </c>
    </row>
    <row r="213" spans="1:39">
      <c r="A213" s="152"/>
      <c r="B213" s="153"/>
      <c r="C213" s="120"/>
      <c r="D213" s="121"/>
      <c r="E213" s="140"/>
      <c r="F213" s="142"/>
      <c r="G213" s="142"/>
      <c r="H213" s="142"/>
      <c r="I213" s="142"/>
      <c r="J213" s="132">
        <f>SUM(J212:L212)</f>
        <v>0</v>
      </c>
      <c r="K213" s="133"/>
      <c r="L213" s="134"/>
      <c r="M213" s="135">
        <f>SUM(M212:O212)</f>
        <v>0</v>
      </c>
      <c r="N213" s="136"/>
      <c r="O213" s="137"/>
      <c r="P213" s="132">
        <f>SUM(P212:R212)</f>
        <v>78</v>
      </c>
      <c r="Q213" s="133"/>
      <c r="R213" s="134"/>
      <c r="S213" s="135">
        <f>SUM(S212:U212)</f>
        <v>188.5</v>
      </c>
      <c r="T213" s="136"/>
      <c r="U213" s="137"/>
      <c r="V213" s="132">
        <f>SUM(V212:X212)</f>
        <v>526.5</v>
      </c>
      <c r="W213" s="133"/>
      <c r="X213" s="134"/>
      <c r="Y213" s="135">
        <f>SUM(Y212:AA212)</f>
        <v>546</v>
      </c>
      <c r="Z213" s="136"/>
      <c r="AA213" s="137"/>
      <c r="AB213" s="132">
        <f>SUM(AB212:AD212)</f>
        <v>598</v>
      </c>
      <c r="AC213" s="133"/>
      <c r="AD213" s="134"/>
      <c r="AE213" s="135">
        <f>SUM(AE212:AG212)</f>
        <v>286</v>
      </c>
      <c r="AF213" s="136"/>
      <c r="AG213" s="137"/>
      <c r="AH213" s="132">
        <f>SUM(AH212:AJ212)</f>
        <v>351</v>
      </c>
      <c r="AI213" s="133"/>
      <c r="AJ213" s="134"/>
      <c r="AK213" s="135">
        <f>SUM(AK212:AM212)</f>
        <v>0</v>
      </c>
      <c r="AL213" s="136"/>
      <c r="AM213" s="137"/>
    </row>
    <row r="214" spans="1:39">
      <c r="A214" s="152"/>
      <c r="B214" s="153"/>
      <c r="C214" s="120"/>
      <c r="D214" s="121"/>
      <c r="E214" s="139" t="s">
        <v>37</v>
      </c>
      <c r="F214" s="141">
        <f>SUM(F129+F131+F133+F135+F137+F139+F141+F143+F145+F147+F149+F151+F153+F155+F157+F159+F161+F163+F165+F167+F169+F171+F173+F175+F177+F179+F181+F183+F185+F187+F189+F191+F193+F195+F199+F197+F201+F203+F205+F207+F209+F211)</f>
        <v>99</v>
      </c>
      <c r="G214" s="141">
        <f t="shared" ref="G214:I214" si="90">SUM(G129+G131+G133+G135+G137+G139+G141+G143+G145+G147+G149+G151+G153+G155+G157+G159+G161+G163+G165+G167+G169+G171+G173+G175+G177+G179+G181+G183+G185+G187+G189+G191+G193+G195+G199+G197+G201+G203+G205+G207+G209+G211)</f>
        <v>15</v>
      </c>
      <c r="H214" s="141">
        <f t="shared" si="90"/>
        <v>49.5</v>
      </c>
      <c r="I214" s="141">
        <f t="shared" si="90"/>
        <v>34.5</v>
      </c>
      <c r="J214" s="50">
        <f t="shared" ref="J214:AM214" si="91">SUM(J129+J131+J133+J135+J137+J139+J141+J143+J145+J147+J149+J151+J153+J155+J157+J159+J161+J163+J165+J167+J169+J171+J173+J175+J177+J179+J181+J183+J185+J187+J189+J191+J193+J195+J197+J199+J201+J203+J205+J207+J209+J211)</f>
        <v>0</v>
      </c>
      <c r="K214" s="39">
        <f t="shared" si="91"/>
        <v>0</v>
      </c>
      <c r="L214" s="39">
        <f t="shared" si="91"/>
        <v>0</v>
      </c>
      <c r="M214" s="39">
        <f t="shared" si="91"/>
        <v>0</v>
      </c>
      <c r="N214" s="39">
        <f t="shared" si="91"/>
        <v>0</v>
      </c>
      <c r="O214" s="39">
        <f t="shared" si="91"/>
        <v>0</v>
      </c>
      <c r="P214" s="39">
        <f t="shared" si="91"/>
        <v>3</v>
      </c>
      <c r="Q214" s="39">
        <f t="shared" si="91"/>
        <v>0</v>
      </c>
      <c r="R214" s="39">
        <f t="shared" si="91"/>
        <v>0</v>
      </c>
      <c r="S214" s="39">
        <f t="shared" si="91"/>
        <v>2</v>
      </c>
      <c r="T214" s="39">
        <f t="shared" si="91"/>
        <v>3.5</v>
      </c>
      <c r="U214" s="39">
        <f t="shared" si="91"/>
        <v>1.75</v>
      </c>
      <c r="V214" s="39">
        <f t="shared" si="91"/>
        <v>2.5</v>
      </c>
      <c r="W214" s="39">
        <f t="shared" si="91"/>
        <v>9</v>
      </c>
      <c r="X214" s="39">
        <f t="shared" si="91"/>
        <v>8.75</v>
      </c>
      <c r="Y214" s="39">
        <f>SUM(Y129+Y131+Y133+Y135+Y137+Y139+Y141+Y143+Y145+Y147+Y149+Y151+Y153+Y155+Y157+Y159+Y161+Y163+Y165+Y167+Y169+Y171+Y173+Y175+Y177+Y179+Y181+Y183+Y185+Y187+Y189+Y191+Y193+Y195+Y197+Y199+Y201+Y203+Y205+Y207+Y209+Y211)</f>
        <v>3</v>
      </c>
      <c r="Z214" s="39">
        <f>SUM(Z129+Z131+Z133+Z135+Z137+Z139+Z141+Z143+Z145+Z147+Z149+Z151+Z153+Z155+Z157+Z159+Z161+Z163+Z165+Z167+Z169+Z171+Z173+Z175+Z177+Z179+Z181+Z183+Z185+Z187+Z189+Z191+Z193+Z195+Z197+Z199+Z201+Z203+Z205+Z207+Z209+Z211)</f>
        <v>12</v>
      </c>
      <c r="AA214" s="39">
        <f>SUM(AA129+AA131+AA133+AA135+AA137+AA139+AA141+AA143+AA145+AA147+AA149+AA151+AA153+AA155+AA157+AA159+AA161+AA163+AA165+AA167+AA169+AA171+AA173+AA175+AA177+AA179+AA181+AA183+AA185+AA187+AA189+AA191+AA193+AA195+AA197+AA199+AA201+AA203+AA205+AA207+AA209+AA211)</f>
        <v>6</v>
      </c>
      <c r="AB214" s="39">
        <f t="shared" si="91"/>
        <v>4.5</v>
      </c>
      <c r="AC214" s="39">
        <f t="shared" si="91"/>
        <v>12.5</v>
      </c>
      <c r="AD214" s="39">
        <f>SUM(AD129+AD131+AD133+AD135+AD137+AD139+AD141+AD143+AD145+AD147+AD149+AD151+AD153+AD155+AD157+AD159+AD161+AD163+AD165+AD167+AD169+AD171+AD173+AD175+AD177+AD179+AD181+AD183+AD185+AD187+AD189+AD191+AD193+AD195+AD197+AD199+AD201+AD203+AD205+AD207+AD209+AD211)</f>
        <v>6</v>
      </c>
      <c r="AE214" s="39">
        <f t="shared" si="91"/>
        <v>0</v>
      </c>
      <c r="AF214" s="39">
        <f t="shared" si="91"/>
        <v>5.5</v>
      </c>
      <c r="AG214" s="39">
        <f t="shared" si="91"/>
        <v>5.5</v>
      </c>
      <c r="AH214" s="39">
        <f t="shared" si="91"/>
        <v>0</v>
      </c>
      <c r="AI214" s="39">
        <f t="shared" si="91"/>
        <v>7</v>
      </c>
      <c r="AJ214" s="39">
        <f>SUM(AJ129+AJ131+AJ133+AJ135+AJ137+AJ139+AJ141+AJ143+AJ145+AJ147+AJ149+AJ151+AJ153+AJ155+AJ157+AJ159+AJ161+AJ163+AJ165+AJ167+AJ169+AJ171+AJ173+AJ175+AJ177+AJ179+AJ181+AJ183+AJ185+AJ187+AJ189+AJ191+AJ193+AJ195+AJ197+AJ199+AJ201+AJ203+AJ205+AJ207+AJ209+AJ211)</f>
        <v>6.5</v>
      </c>
      <c r="AK214" s="39">
        <f t="shared" si="91"/>
        <v>0</v>
      </c>
      <c r="AL214" s="39">
        <f t="shared" si="91"/>
        <v>0</v>
      </c>
      <c r="AM214" s="39">
        <f t="shared" si="91"/>
        <v>0</v>
      </c>
    </row>
    <row r="215" spans="1:39">
      <c r="A215" s="154"/>
      <c r="B215" s="155"/>
      <c r="C215" s="122"/>
      <c r="D215" s="123"/>
      <c r="E215" s="140"/>
      <c r="F215" s="142"/>
      <c r="G215" s="142"/>
      <c r="H215" s="142"/>
      <c r="I215" s="142"/>
      <c r="J215" s="132">
        <f>SUM(J214:L214)</f>
        <v>0</v>
      </c>
      <c r="K215" s="133"/>
      <c r="L215" s="134"/>
      <c r="M215" s="135">
        <f>SUM(M214:O214)</f>
        <v>0</v>
      </c>
      <c r="N215" s="136"/>
      <c r="O215" s="137"/>
      <c r="P215" s="132">
        <f>SUM(P214:R214)</f>
        <v>3</v>
      </c>
      <c r="Q215" s="133"/>
      <c r="R215" s="134"/>
      <c r="S215" s="135">
        <f>SUM(S214:U214)</f>
        <v>7.25</v>
      </c>
      <c r="T215" s="136"/>
      <c r="U215" s="137"/>
      <c r="V215" s="132">
        <f>SUM(V214:X214)</f>
        <v>20.25</v>
      </c>
      <c r="W215" s="133"/>
      <c r="X215" s="134"/>
      <c r="Y215" s="135">
        <f>SUM(Y214:AA214)</f>
        <v>21</v>
      </c>
      <c r="Z215" s="136"/>
      <c r="AA215" s="137"/>
      <c r="AB215" s="132">
        <f>SUM(AB214:AD214)</f>
        <v>23</v>
      </c>
      <c r="AC215" s="133"/>
      <c r="AD215" s="134"/>
      <c r="AE215" s="135">
        <f>SUM(AE214:AG214)</f>
        <v>11</v>
      </c>
      <c r="AF215" s="136"/>
      <c r="AG215" s="137"/>
      <c r="AH215" s="132">
        <f>SUM(AH214:AJ214)</f>
        <v>13.5</v>
      </c>
      <c r="AI215" s="133"/>
      <c r="AJ215" s="134"/>
      <c r="AK215" s="135">
        <f>SUM(AK214:AM214)</f>
        <v>0</v>
      </c>
      <c r="AL215" s="136"/>
      <c r="AM215" s="137"/>
    </row>
    <row r="216" spans="1:39">
      <c r="A216" s="21" t="s">
        <v>65</v>
      </c>
      <c r="B216" s="22" t="s">
        <v>119</v>
      </c>
      <c r="C216" s="113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  <c r="S216" s="114"/>
      <c r="T216" s="114"/>
      <c r="U216" s="114"/>
      <c r="V216" s="114"/>
      <c r="W216" s="114"/>
      <c r="X216" s="114"/>
      <c r="Y216" s="114"/>
      <c r="Z216" s="114"/>
      <c r="AA216" s="114"/>
      <c r="AB216" s="114"/>
      <c r="AC216" s="114"/>
      <c r="AD216" s="114"/>
      <c r="AE216" s="114"/>
      <c r="AF216" s="114"/>
      <c r="AG216" s="114"/>
      <c r="AH216" s="114"/>
      <c r="AI216" s="114"/>
      <c r="AJ216" s="114"/>
      <c r="AK216" s="114"/>
      <c r="AL216" s="114"/>
      <c r="AM216" s="115"/>
    </row>
    <row r="217" spans="1:39">
      <c r="A217" s="70">
        <v>94</v>
      </c>
      <c r="B217" s="159" t="s">
        <v>120</v>
      </c>
      <c r="C217" s="85" t="s">
        <v>35</v>
      </c>
      <c r="D217" s="86"/>
      <c r="E217" s="38" t="s">
        <v>36</v>
      </c>
      <c r="F217" s="38">
        <f t="shared" ref="F217:F226" si="92">SUM(G217:I217)</f>
        <v>26</v>
      </c>
      <c r="G217" s="38">
        <f t="shared" ref="G217:G226" si="93">SUM(J217+M217+P217+S217+V217+Y217+AB217+AE217+AH217+AK217)</f>
        <v>13</v>
      </c>
      <c r="H217" s="38">
        <f t="shared" ref="H217:H226" si="94">SUM(K217+N217+Q217+T217+W217+Z217+AC217+AF217+AI217+AL217)</f>
        <v>0</v>
      </c>
      <c r="I217" s="38">
        <f t="shared" ref="I217:I226" si="95">SUM(L217+O217+R217+U217+X217+AA217+AD217+AG217+AJ217+AM217)</f>
        <v>13</v>
      </c>
      <c r="J217" s="37"/>
      <c r="K217" s="37"/>
      <c r="L217" s="37"/>
      <c r="M217" s="38"/>
      <c r="N217" s="38"/>
      <c r="O217" s="38"/>
      <c r="P217" s="37"/>
      <c r="Q217" s="37"/>
      <c r="R217" s="37"/>
      <c r="S217" s="38"/>
      <c r="T217" s="38"/>
      <c r="U217" s="38"/>
      <c r="V217" s="37">
        <v>13</v>
      </c>
      <c r="W217" s="37"/>
      <c r="X217" s="37">
        <v>13</v>
      </c>
      <c r="Y217" s="38"/>
      <c r="Z217" s="38"/>
      <c r="AA217" s="38"/>
      <c r="AB217" s="37"/>
      <c r="AC217" s="37"/>
      <c r="AD217" s="37"/>
      <c r="AE217" s="38"/>
      <c r="AF217" s="38"/>
      <c r="AG217" s="38"/>
      <c r="AH217" s="37"/>
      <c r="AI217" s="37"/>
      <c r="AJ217" s="37"/>
      <c r="AK217" s="38"/>
      <c r="AL217" s="38"/>
      <c r="AM217" s="38"/>
    </row>
    <row r="218" spans="1:39">
      <c r="A218" s="71"/>
      <c r="B218" s="160"/>
      <c r="C218" s="87"/>
      <c r="D218" s="88"/>
      <c r="E218" s="38" t="s">
        <v>37</v>
      </c>
      <c r="F218" s="38">
        <f t="shared" si="92"/>
        <v>1</v>
      </c>
      <c r="G218" s="38">
        <f t="shared" si="93"/>
        <v>0.5</v>
      </c>
      <c r="H218" s="38">
        <f t="shared" si="94"/>
        <v>0</v>
      </c>
      <c r="I218" s="38">
        <f t="shared" si="95"/>
        <v>0.5</v>
      </c>
      <c r="J218" s="37"/>
      <c r="K218" s="37"/>
      <c r="L218" s="37"/>
      <c r="M218" s="38"/>
      <c r="N218" s="38"/>
      <c r="O218" s="38"/>
      <c r="P218" s="37"/>
      <c r="Q218" s="37"/>
      <c r="R218" s="37"/>
      <c r="S218" s="38"/>
      <c r="T218" s="38"/>
      <c r="U218" s="38"/>
      <c r="V218" s="37">
        <v>0.5</v>
      </c>
      <c r="W218" s="37"/>
      <c r="X218" s="37">
        <v>0.5</v>
      </c>
      <c r="Y218" s="38"/>
      <c r="Z218" s="38"/>
      <c r="AA218" s="38"/>
      <c r="AB218" s="37"/>
      <c r="AC218" s="37"/>
      <c r="AD218" s="37"/>
      <c r="AE218" s="38"/>
      <c r="AF218" s="38"/>
      <c r="AG218" s="38"/>
      <c r="AH218" s="37"/>
      <c r="AI218" s="37"/>
      <c r="AJ218" s="37"/>
      <c r="AK218" s="38"/>
      <c r="AL218" s="38"/>
      <c r="AM218" s="38"/>
    </row>
    <row r="219" spans="1:39">
      <c r="A219" s="70">
        <v>95</v>
      </c>
      <c r="B219" s="64" t="s">
        <v>77</v>
      </c>
      <c r="C219" s="85" t="s">
        <v>35</v>
      </c>
      <c r="D219" s="86"/>
      <c r="E219" s="38" t="s">
        <v>36</v>
      </c>
      <c r="F219" s="38">
        <f t="shared" si="92"/>
        <v>26</v>
      </c>
      <c r="G219" s="38">
        <f t="shared" si="93"/>
        <v>0</v>
      </c>
      <c r="H219" s="38">
        <f t="shared" si="94"/>
        <v>13</v>
      </c>
      <c r="I219" s="38">
        <f t="shared" si="95"/>
        <v>13</v>
      </c>
      <c r="J219" s="37"/>
      <c r="K219" s="37"/>
      <c r="L219" s="37"/>
      <c r="M219" s="38"/>
      <c r="N219" s="38"/>
      <c r="O219" s="38"/>
      <c r="P219" s="37"/>
      <c r="Q219" s="37"/>
      <c r="R219" s="37"/>
      <c r="S219" s="38"/>
      <c r="T219" s="38"/>
      <c r="U219" s="38"/>
      <c r="V219" s="37"/>
      <c r="W219" s="37"/>
      <c r="X219" s="37"/>
      <c r="Y219" s="38"/>
      <c r="Z219" s="38">
        <v>13</v>
      </c>
      <c r="AA219" s="38">
        <v>13</v>
      </c>
      <c r="AB219" s="37"/>
      <c r="AC219" s="37"/>
      <c r="AD219" s="37"/>
      <c r="AE219" s="38"/>
      <c r="AF219" s="38"/>
      <c r="AG219" s="38"/>
      <c r="AH219" s="37"/>
      <c r="AI219" s="37"/>
      <c r="AJ219" s="37"/>
      <c r="AK219" s="38"/>
      <c r="AL219" s="38"/>
      <c r="AM219" s="38"/>
    </row>
    <row r="220" spans="1:39">
      <c r="A220" s="71"/>
      <c r="B220" s="65"/>
      <c r="C220" s="87"/>
      <c r="D220" s="88"/>
      <c r="E220" s="38" t="s">
        <v>37</v>
      </c>
      <c r="F220" s="38">
        <f t="shared" si="92"/>
        <v>1</v>
      </c>
      <c r="G220" s="38">
        <f t="shared" si="93"/>
        <v>0</v>
      </c>
      <c r="H220" s="38">
        <f t="shared" si="94"/>
        <v>0.5</v>
      </c>
      <c r="I220" s="38">
        <f t="shared" si="95"/>
        <v>0.5</v>
      </c>
      <c r="J220" s="37"/>
      <c r="K220" s="37"/>
      <c r="L220" s="37"/>
      <c r="M220" s="38"/>
      <c r="N220" s="38"/>
      <c r="O220" s="38"/>
      <c r="P220" s="37"/>
      <c r="Q220" s="37"/>
      <c r="R220" s="37"/>
      <c r="S220" s="38"/>
      <c r="T220" s="38"/>
      <c r="U220" s="38"/>
      <c r="V220" s="37"/>
      <c r="W220" s="37"/>
      <c r="X220" s="37"/>
      <c r="Y220" s="38"/>
      <c r="Z220" s="38">
        <v>0.5</v>
      </c>
      <c r="AA220" s="38">
        <v>0.5</v>
      </c>
      <c r="AB220" s="37"/>
      <c r="AC220" s="37"/>
      <c r="AD220" s="37"/>
      <c r="AE220" s="38"/>
      <c r="AF220" s="38"/>
      <c r="AG220" s="38"/>
      <c r="AH220" s="37"/>
      <c r="AI220" s="37"/>
      <c r="AJ220" s="37"/>
      <c r="AK220" s="38"/>
      <c r="AL220" s="38"/>
      <c r="AM220" s="38"/>
    </row>
    <row r="221" spans="1:39">
      <c r="A221" s="70">
        <v>96</v>
      </c>
      <c r="B221" s="64" t="s">
        <v>78</v>
      </c>
      <c r="C221" s="85" t="s">
        <v>35</v>
      </c>
      <c r="D221" s="86"/>
      <c r="E221" s="38" t="s">
        <v>36</v>
      </c>
      <c r="F221" s="38">
        <f t="shared" si="92"/>
        <v>52</v>
      </c>
      <c r="G221" s="38">
        <f t="shared" si="93"/>
        <v>0</v>
      </c>
      <c r="H221" s="38">
        <f t="shared" si="94"/>
        <v>26</v>
      </c>
      <c r="I221" s="38">
        <f t="shared" si="95"/>
        <v>26</v>
      </c>
      <c r="J221" s="37"/>
      <c r="K221" s="37"/>
      <c r="L221" s="37"/>
      <c r="M221" s="38"/>
      <c r="N221" s="38"/>
      <c r="O221" s="38"/>
      <c r="P221" s="37"/>
      <c r="Q221" s="37"/>
      <c r="R221" s="37"/>
      <c r="S221" s="38"/>
      <c r="T221" s="38"/>
      <c r="U221" s="38"/>
      <c r="V221" s="37"/>
      <c r="W221" s="37">
        <v>13</v>
      </c>
      <c r="X221" s="37">
        <v>13</v>
      </c>
      <c r="Y221" s="38"/>
      <c r="Z221" s="38">
        <v>13</v>
      </c>
      <c r="AA221" s="38">
        <v>13</v>
      </c>
      <c r="AB221" s="37"/>
      <c r="AC221" s="37"/>
      <c r="AD221" s="37"/>
      <c r="AE221" s="38"/>
      <c r="AF221" s="38"/>
      <c r="AG221" s="38"/>
      <c r="AH221" s="37"/>
      <c r="AI221" s="37"/>
      <c r="AJ221" s="37"/>
      <c r="AK221" s="38"/>
      <c r="AL221" s="38"/>
      <c r="AM221" s="38"/>
    </row>
    <row r="222" spans="1:39">
      <c r="A222" s="71"/>
      <c r="B222" s="65"/>
      <c r="C222" s="87"/>
      <c r="D222" s="88"/>
      <c r="E222" s="38" t="s">
        <v>37</v>
      </c>
      <c r="F222" s="38">
        <f t="shared" si="92"/>
        <v>2</v>
      </c>
      <c r="G222" s="38">
        <f t="shared" si="93"/>
        <v>0</v>
      </c>
      <c r="H222" s="38">
        <f t="shared" si="94"/>
        <v>1</v>
      </c>
      <c r="I222" s="38">
        <f t="shared" si="95"/>
        <v>1</v>
      </c>
      <c r="J222" s="37"/>
      <c r="K222" s="37"/>
      <c r="L222" s="37"/>
      <c r="M222" s="38"/>
      <c r="N222" s="38"/>
      <c r="O222" s="38"/>
      <c r="P222" s="37"/>
      <c r="Q222" s="37"/>
      <c r="R222" s="37"/>
      <c r="S222" s="38"/>
      <c r="T222" s="38"/>
      <c r="U222" s="38"/>
      <c r="V222" s="37"/>
      <c r="W222" s="37">
        <v>0.5</v>
      </c>
      <c r="X222" s="37">
        <v>0.5</v>
      </c>
      <c r="Y222" s="38"/>
      <c r="Z222" s="38">
        <v>0.5</v>
      </c>
      <c r="AA222" s="38">
        <v>0.5</v>
      </c>
      <c r="AB222" s="37"/>
      <c r="AC222" s="37"/>
      <c r="AD222" s="37"/>
      <c r="AE222" s="38"/>
      <c r="AF222" s="38"/>
      <c r="AG222" s="38"/>
      <c r="AH222" s="37"/>
      <c r="AI222" s="37"/>
      <c r="AJ222" s="37"/>
      <c r="AK222" s="38"/>
      <c r="AL222" s="38"/>
      <c r="AM222" s="38"/>
    </row>
    <row r="223" spans="1:39">
      <c r="A223" s="70">
        <v>97</v>
      </c>
      <c r="B223" s="156" t="s">
        <v>121</v>
      </c>
      <c r="C223" s="85" t="s">
        <v>35</v>
      </c>
      <c r="D223" s="86"/>
      <c r="E223" s="38" t="s">
        <v>36</v>
      </c>
      <c r="F223" s="38">
        <f t="shared" si="92"/>
        <v>494</v>
      </c>
      <c r="G223" s="38">
        <f t="shared" si="93"/>
        <v>0</v>
      </c>
      <c r="H223" s="38">
        <f t="shared" si="94"/>
        <v>0</v>
      </c>
      <c r="I223" s="38">
        <f t="shared" si="95"/>
        <v>494</v>
      </c>
      <c r="J223" s="37"/>
      <c r="K223" s="37"/>
      <c r="L223" s="37"/>
      <c r="M223" s="38"/>
      <c r="N223" s="38"/>
      <c r="O223" s="38"/>
      <c r="P223" s="37"/>
      <c r="Q223" s="37"/>
      <c r="R223" s="37"/>
      <c r="S223" s="38"/>
      <c r="T223" s="38"/>
      <c r="U223" s="38"/>
      <c r="V223" s="37"/>
      <c r="W223" s="37"/>
      <c r="X223" s="37"/>
      <c r="Y223" s="38"/>
      <c r="Z223" s="38"/>
      <c r="AA223" s="38"/>
      <c r="AB223" s="37"/>
      <c r="AC223" s="37"/>
      <c r="AD223" s="37">
        <v>78</v>
      </c>
      <c r="AE223" s="38"/>
      <c r="AF223" s="38"/>
      <c r="AG223" s="38">
        <v>104</v>
      </c>
      <c r="AH223" s="37"/>
      <c r="AI223" s="37"/>
      <c r="AJ223" s="37">
        <v>156</v>
      </c>
      <c r="AK223" s="38"/>
      <c r="AL223" s="38"/>
      <c r="AM223" s="38">
        <v>156</v>
      </c>
    </row>
    <row r="224" spans="1:39">
      <c r="A224" s="71"/>
      <c r="B224" s="157"/>
      <c r="C224" s="87"/>
      <c r="D224" s="88"/>
      <c r="E224" s="38" t="s">
        <v>37</v>
      </c>
      <c r="F224" s="38">
        <f t="shared" si="92"/>
        <v>19</v>
      </c>
      <c r="G224" s="38">
        <f t="shared" si="93"/>
        <v>0</v>
      </c>
      <c r="H224" s="38">
        <f t="shared" si="94"/>
        <v>0</v>
      </c>
      <c r="I224" s="38">
        <f t="shared" si="95"/>
        <v>19</v>
      </c>
      <c r="J224" s="37"/>
      <c r="K224" s="37"/>
      <c r="L224" s="37"/>
      <c r="M224" s="38"/>
      <c r="N224" s="38"/>
      <c r="O224" s="38"/>
      <c r="P224" s="37"/>
      <c r="Q224" s="37"/>
      <c r="R224" s="37"/>
      <c r="S224" s="38"/>
      <c r="T224" s="38"/>
      <c r="U224" s="38"/>
      <c r="V224" s="37"/>
      <c r="W224" s="37"/>
      <c r="X224" s="37"/>
      <c r="Y224" s="38"/>
      <c r="Z224" s="38"/>
      <c r="AA224" s="38"/>
      <c r="AB224" s="37"/>
      <c r="AC224" s="37"/>
      <c r="AD224" s="37">
        <v>3</v>
      </c>
      <c r="AE224" s="38"/>
      <c r="AF224" s="38"/>
      <c r="AG224" s="38">
        <v>4</v>
      </c>
      <c r="AH224" s="37"/>
      <c r="AI224" s="37"/>
      <c r="AJ224" s="37">
        <v>6</v>
      </c>
      <c r="AK224" s="38"/>
      <c r="AL224" s="38"/>
      <c r="AM224" s="38">
        <v>6</v>
      </c>
    </row>
    <row r="225" spans="1:39">
      <c r="A225" s="70">
        <v>98</v>
      </c>
      <c r="B225" s="156" t="s">
        <v>122</v>
      </c>
      <c r="C225" s="85" t="s">
        <v>35</v>
      </c>
      <c r="D225" s="86"/>
      <c r="E225" s="38" t="s">
        <v>36</v>
      </c>
      <c r="F225" s="38">
        <f t="shared" si="92"/>
        <v>52</v>
      </c>
      <c r="G225" s="38">
        <f t="shared" si="93"/>
        <v>0</v>
      </c>
      <c r="H225" s="38">
        <f t="shared" si="94"/>
        <v>0</v>
      </c>
      <c r="I225" s="38">
        <f t="shared" si="95"/>
        <v>52</v>
      </c>
      <c r="J225" s="37"/>
      <c r="K225" s="37"/>
      <c r="L225" s="37"/>
      <c r="M225" s="38"/>
      <c r="N225" s="38"/>
      <c r="O225" s="38"/>
      <c r="P225" s="37"/>
      <c r="Q225" s="37"/>
      <c r="R225" s="37"/>
      <c r="S225" s="38"/>
      <c r="T225" s="38"/>
      <c r="U225" s="38"/>
      <c r="V225" s="37"/>
      <c r="W225" s="37"/>
      <c r="X225" s="37"/>
      <c r="Y225" s="38"/>
      <c r="Z225" s="38"/>
      <c r="AA225" s="38"/>
      <c r="AB225" s="37"/>
      <c r="AC225" s="37"/>
      <c r="AD225" s="37"/>
      <c r="AE225" s="38"/>
      <c r="AF225" s="38"/>
      <c r="AG225" s="38"/>
      <c r="AH225" s="37"/>
      <c r="AI225" s="37"/>
      <c r="AJ225" s="37"/>
      <c r="AK225" s="38"/>
      <c r="AL225" s="38"/>
      <c r="AM225" s="38">
        <v>52</v>
      </c>
    </row>
    <row r="226" spans="1:39">
      <c r="A226" s="71"/>
      <c r="B226" s="157"/>
      <c r="C226" s="87"/>
      <c r="D226" s="88"/>
      <c r="E226" s="38" t="s">
        <v>37</v>
      </c>
      <c r="F226" s="38">
        <f t="shared" si="92"/>
        <v>2</v>
      </c>
      <c r="G226" s="38">
        <f t="shared" si="93"/>
        <v>0</v>
      </c>
      <c r="H226" s="38">
        <f t="shared" si="94"/>
        <v>0</v>
      </c>
      <c r="I226" s="38">
        <f t="shared" si="95"/>
        <v>2</v>
      </c>
      <c r="J226" s="37"/>
      <c r="K226" s="37"/>
      <c r="L226" s="37"/>
      <c r="M226" s="38"/>
      <c r="N226" s="38"/>
      <c r="O226" s="38"/>
      <c r="P226" s="37"/>
      <c r="Q226" s="37"/>
      <c r="R226" s="37"/>
      <c r="S226" s="38"/>
      <c r="T226" s="38"/>
      <c r="U226" s="38"/>
      <c r="V226" s="37"/>
      <c r="W226" s="37"/>
      <c r="X226" s="37"/>
      <c r="Y226" s="38"/>
      <c r="Z226" s="38"/>
      <c r="AA226" s="38"/>
      <c r="AB226" s="37"/>
      <c r="AC226" s="37"/>
      <c r="AD226" s="37"/>
      <c r="AE226" s="38"/>
      <c r="AF226" s="38"/>
      <c r="AG226" s="38"/>
      <c r="AH226" s="37"/>
      <c r="AI226" s="37"/>
      <c r="AJ226" s="37"/>
      <c r="AK226" s="38"/>
      <c r="AL226" s="38"/>
      <c r="AM226" s="38">
        <v>2</v>
      </c>
    </row>
    <row r="227" spans="1:39">
      <c r="A227" s="116" t="s">
        <v>79</v>
      </c>
      <c r="B227" s="116"/>
      <c r="C227" s="118">
        <f>SUM(G227+H227)</f>
        <v>52</v>
      </c>
      <c r="D227" s="119"/>
      <c r="E227" s="112" t="s">
        <v>48</v>
      </c>
      <c r="F227" s="112">
        <f>SUM(F219,F217,F221,F223,F225)</f>
        <v>650</v>
      </c>
      <c r="G227" s="112">
        <f t="shared" ref="G227:I227" si="96">SUM(G219,G217,G221,G223,G225)</f>
        <v>13</v>
      </c>
      <c r="H227" s="112">
        <f t="shared" si="96"/>
        <v>39</v>
      </c>
      <c r="I227" s="112">
        <f t="shared" si="96"/>
        <v>598</v>
      </c>
      <c r="J227" s="37">
        <f>SUM(J217+J219+J221+J223+J225)</f>
        <v>0</v>
      </c>
      <c r="K227" s="37">
        <f t="shared" ref="K227:AM227" si="97">SUM(K217+K219+K221+K223+K225)</f>
        <v>0</v>
      </c>
      <c r="L227" s="37">
        <f t="shared" si="97"/>
        <v>0</v>
      </c>
      <c r="M227" s="37">
        <f t="shared" si="97"/>
        <v>0</v>
      </c>
      <c r="N227" s="37">
        <f t="shared" si="97"/>
        <v>0</v>
      </c>
      <c r="O227" s="37">
        <f t="shared" si="97"/>
        <v>0</v>
      </c>
      <c r="P227" s="37">
        <f t="shared" si="97"/>
        <v>0</v>
      </c>
      <c r="Q227" s="37">
        <f t="shared" si="97"/>
        <v>0</v>
      </c>
      <c r="R227" s="37">
        <f t="shared" si="97"/>
        <v>0</v>
      </c>
      <c r="S227" s="37">
        <f t="shared" si="97"/>
        <v>0</v>
      </c>
      <c r="T227" s="37">
        <f t="shared" si="97"/>
        <v>0</v>
      </c>
      <c r="U227" s="37">
        <f t="shared" si="97"/>
        <v>0</v>
      </c>
      <c r="V227" s="37">
        <f t="shared" si="97"/>
        <v>13</v>
      </c>
      <c r="W227" s="37">
        <f t="shared" si="97"/>
        <v>13</v>
      </c>
      <c r="X227" s="37">
        <f t="shared" si="97"/>
        <v>26</v>
      </c>
      <c r="Y227" s="37">
        <f t="shared" si="97"/>
        <v>0</v>
      </c>
      <c r="Z227" s="37">
        <f t="shared" si="97"/>
        <v>26</v>
      </c>
      <c r="AA227" s="37">
        <f t="shared" si="97"/>
        <v>26</v>
      </c>
      <c r="AB227" s="37">
        <f t="shared" si="97"/>
        <v>0</v>
      </c>
      <c r="AC227" s="37">
        <f t="shared" si="97"/>
        <v>0</v>
      </c>
      <c r="AD227" s="37">
        <f t="shared" si="97"/>
        <v>78</v>
      </c>
      <c r="AE227" s="37">
        <f t="shared" si="97"/>
        <v>0</v>
      </c>
      <c r="AF227" s="37">
        <f t="shared" si="97"/>
        <v>0</v>
      </c>
      <c r="AG227" s="37">
        <f t="shared" si="97"/>
        <v>104</v>
      </c>
      <c r="AH227" s="37">
        <f t="shared" si="97"/>
        <v>0</v>
      </c>
      <c r="AI227" s="37">
        <f t="shared" si="97"/>
        <v>0</v>
      </c>
      <c r="AJ227" s="37">
        <f t="shared" si="97"/>
        <v>156</v>
      </c>
      <c r="AK227" s="37">
        <f t="shared" si="97"/>
        <v>0</v>
      </c>
      <c r="AL227" s="37">
        <f t="shared" si="97"/>
        <v>0</v>
      </c>
      <c r="AM227" s="37">
        <f t="shared" si="97"/>
        <v>208</v>
      </c>
    </row>
    <row r="228" spans="1:39">
      <c r="A228" s="116"/>
      <c r="B228" s="116"/>
      <c r="C228" s="120"/>
      <c r="D228" s="121"/>
      <c r="E228" s="112"/>
      <c r="F228" s="112"/>
      <c r="G228" s="112"/>
      <c r="H228" s="112"/>
      <c r="I228" s="112"/>
      <c r="J228" s="111">
        <f>SUM(J227:L227)</f>
        <v>0</v>
      </c>
      <c r="K228" s="111"/>
      <c r="L228" s="111"/>
      <c r="M228" s="112">
        <f>SUM(M227:O227)</f>
        <v>0</v>
      </c>
      <c r="N228" s="112"/>
      <c r="O228" s="112"/>
      <c r="P228" s="111">
        <f>SUM(P227:R227)</f>
        <v>0</v>
      </c>
      <c r="Q228" s="111"/>
      <c r="R228" s="111"/>
      <c r="S228" s="112">
        <f>SUM(S227:U227)</f>
        <v>0</v>
      </c>
      <c r="T228" s="112"/>
      <c r="U228" s="112"/>
      <c r="V228" s="111">
        <f>SUM(V227:X227)</f>
        <v>52</v>
      </c>
      <c r="W228" s="111"/>
      <c r="X228" s="111"/>
      <c r="Y228" s="112">
        <f>SUM(Y227:AA227)</f>
        <v>52</v>
      </c>
      <c r="Z228" s="112"/>
      <c r="AA228" s="112"/>
      <c r="AB228" s="111">
        <f>SUM(AB227:AD227)</f>
        <v>78</v>
      </c>
      <c r="AC228" s="111"/>
      <c r="AD228" s="111"/>
      <c r="AE228" s="112">
        <f>SUM(AE227:AG227)</f>
        <v>104</v>
      </c>
      <c r="AF228" s="112"/>
      <c r="AG228" s="112"/>
      <c r="AH228" s="111">
        <f>SUM(AH227:AJ227)</f>
        <v>156</v>
      </c>
      <c r="AI228" s="111"/>
      <c r="AJ228" s="111"/>
      <c r="AK228" s="112">
        <f>SUM(AK227:AM227)</f>
        <v>208</v>
      </c>
      <c r="AL228" s="112"/>
      <c r="AM228" s="112"/>
    </row>
    <row r="229" spans="1:39">
      <c r="A229" s="116"/>
      <c r="B229" s="116"/>
      <c r="C229" s="120"/>
      <c r="D229" s="121"/>
      <c r="E229" s="112" t="s">
        <v>37</v>
      </c>
      <c r="F229" s="112">
        <f>SUM(F220+F218+F222+F224+F226)</f>
        <v>25</v>
      </c>
      <c r="G229" s="112">
        <f t="shared" ref="G229:I229" si="98">SUM(G220+G218+G222+G224+G226)</f>
        <v>0.5</v>
      </c>
      <c r="H229" s="112">
        <f t="shared" si="98"/>
        <v>1.5</v>
      </c>
      <c r="I229" s="112">
        <f t="shared" si="98"/>
        <v>23</v>
      </c>
      <c r="J229" s="39">
        <f>SUM(J218+J220+J222+J224+J226)</f>
        <v>0</v>
      </c>
      <c r="K229" s="39">
        <f t="shared" ref="K229:AM229" si="99">SUM(K218+K220+K222+K224+K226)</f>
        <v>0</v>
      </c>
      <c r="L229" s="39">
        <f t="shared" si="99"/>
        <v>0</v>
      </c>
      <c r="M229" s="39">
        <f t="shared" si="99"/>
        <v>0</v>
      </c>
      <c r="N229" s="39">
        <f t="shared" si="99"/>
        <v>0</v>
      </c>
      <c r="O229" s="39">
        <f t="shared" si="99"/>
        <v>0</v>
      </c>
      <c r="P229" s="39">
        <f t="shared" si="99"/>
        <v>0</v>
      </c>
      <c r="Q229" s="39">
        <f t="shared" si="99"/>
        <v>0</v>
      </c>
      <c r="R229" s="39">
        <f t="shared" si="99"/>
        <v>0</v>
      </c>
      <c r="S229" s="39">
        <f t="shared" si="99"/>
        <v>0</v>
      </c>
      <c r="T229" s="39">
        <f t="shared" si="99"/>
        <v>0</v>
      </c>
      <c r="U229" s="39">
        <f t="shared" si="99"/>
        <v>0</v>
      </c>
      <c r="V229" s="39">
        <f t="shared" si="99"/>
        <v>0.5</v>
      </c>
      <c r="W229" s="39">
        <f t="shared" si="99"/>
        <v>0.5</v>
      </c>
      <c r="X229" s="39">
        <f t="shared" si="99"/>
        <v>1</v>
      </c>
      <c r="Y229" s="39">
        <f t="shared" si="99"/>
        <v>0</v>
      </c>
      <c r="Z229" s="39">
        <f t="shared" si="99"/>
        <v>1</v>
      </c>
      <c r="AA229" s="39">
        <f t="shared" si="99"/>
        <v>1</v>
      </c>
      <c r="AB229" s="39">
        <f t="shared" si="99"/>
        <v>0</v>
      </c>
      <c r="AC229" s="39">
        <f t="shared" si="99"/>
        <v>0</v>
      </c>
      <c r="AD229" s="39">
        <f t="shared" si="99"/>
        <v>3</v>
      </c>
      <c r="AE229" s="39">
        <f t="shared" si="99"/>
        <v>0</v>
      </c>
      <c r="AF229" s="39">
        <f t="shared" si="99"/>
        <v>0</v>
      </c>
      <c r="AG229" s="39">
        <f t="shared" si="99"/>
        <v>4</v>
      </c>
      <c r="AH229" s="39">
        <f t="shared" si="99"/>
        <v>0</v>
      </c>
      <c r="AI229" s="39">
        <f t="shared" si="99"/>
        <v>0</v>
      </c>
      <c r="AJ229" s="39">
        <f t="shared" si="99"/>
        <v>6</v>
      </c>
      <c r="AK229" s="39">
        <f t="shared" si="99"/>
        <v>0</v>
      </c>
      <c r="AL229" s="39">
        <f t="shared" si="99"/>
        <v>0</v>
      </c>
      <c r="AM229" s="39">
        <f t="shared" si="99"/>
        <v>8</v>
      </c>
    </row>
    <row r="230" spans="1:39">
      <c r="A230" s="117"/>
      <c r="B230" s="117"/>
      <c r="C230" s="122"/>
      <c r="D230" s="123"/>
      <c r="E230" s="110" t="s">
        <v>37</v>
      </c>
      <c r="F230" s="112"/>
      <c r="G230" s="112"/>
      <c r="H230" s="112"/>
      <c r="I230" s="112"/>
      <c r="J230" s="111">
        <f>SUM(J229:L229)</f>
        <v>0</v>
      </c>
      <c r="K230" s="111"/>
      <c r="L230" s="111"/>
      <c r="M230" s="112">
        <f>SUM(M229:O229)</f>
        <v>0</v>
      </c>
      <c r="N230" s="112"/>
      <c r="O230" s="112"/>
      <c r="P230" s="111">
        <f>SUM(P229:R229)</f>
        <v>0</v>
      </c>
      <c r="Q230" s="111"/>
      <c r="R230" s="111"/>
      <c r="S230" s="112">
        <f>SUM(S229:U229)</f>
        <v>0</v>
      </c>
      <c r="T230" s="112"/>
      <c r="U230" s="112"/>
      <c r="V230" s="111">
        <f>SUM(V229:X229)</f>
        <v>2</v>
      </c>
      <c r="W230" s="111"/>
      <c r="X230" s="111"/>
      <c r="Y230" s="112">
        <f>SUM(Y229:AA229)</f>
        <v>2</v>
      </c>
      <c r="Z230" s="112"/>
      <c r="AA230" s="112"/>
      <c r="AB230" s="111">
        <f>SUM(AB229:AD229)</f>
        <v>3</v>
      </c>
      <c r="AC230" s="111"/>
      <c r="AD230" s="111"/>
      <c r="AE230" s="112">
        <f>SUM(AE229:AG229)</f>
        <v>4</v>
      </c>
      <c r="AF230" s="112"/>
      <c r="AG230" s="112"/>
      <c r="AH230" s="111">
        <f>SUM(AH229:AJ229)</f>
        <v>6</v>
      </c>
      <c r="AI230" s="111"/>
      <c r="AJ230" s="111"/>
      <c r="AK230" s="112">
        <f>SUM(AK229:AM229)</f>
        <v>8</v>
      </c>
      <c r="AL230" s="112"/>
      <c r="AM230" s="112"/>
    </row>
    <row r="231" spans="1:39">
      <c r="A231" s="21" t="s">
        <v>87</v>
      </c>
      <c r="B231" s="22" t="s">
        <v>88</v>
      </c>
      <c r="C231" s="113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  <c r="R231" s="114"/>
      <c r="S231" s="114"/>
      <c r="T231" s="114"/>
      <c r="U231" s="114"/>
      <c r="V231" s="114"/>
      <c r="W231" s="114"/>
      <c r="X231" s="114"/>
      <c r="Y231" s="114"/>
      <c r="Z231" s="114"/>
      <c r="AA231" s="114"/>
      <c r="AB231" s="114"/>
      <c r="AC231" s="114"/>
      <c r="AD231" s="114"/>
      <c r="AE231" s="114"/>
      <c r="AF231" s="114"/>
      <c r="AG231" s="114"/>
      <c r="AH231" s="114"/>
      <c r="AI231" s="114"/>
      <c r="AJ231" s="114"/>
      <c r="AK231" s="114"/>
      <c r="AL231" s="114"/>
      <c r="AM231" s="115"/>
    </row>
    <row r="232" spans="1:39">
      <c r="A232" s="70">
        <v>99</v>
      </c>
      <c r="B232" s="156" t="s">
        <v>89</v>
      </c>
      <c r="C232" s="85" t="s">
        <v>35</v>
      </c>
      <c r="D232" s="86"/>
      <c r="E232" s="38" t="s">
        <v>36</v>
      </c>
      <c r="F232" s="38">
        <f t="shared" ref="F232:F237" si="100">SUM(G232:I232)</f>
        <v>150</v>
      </c>
      <c r="G232" s="38">
        <f t="shared" ref="G232:G237" si="101">SUM(J232+M232+P232+S232+V232+Y232+AB232+AE232+AH232+AK232)</f>
        <v>0</v>
      </c>
      <c r="H232" s="38">
        <f t="shared" ref="H232:H237" si="102">SUM(K232+N232+Q232+T232+W232+Z232+AC232+AF232+AI232+AL232)</f>
        <v>150</v>
      </c>
      <c r="I232" s="38">
        <f t="shared" ref="I232:I237" si="103">SUM(L232+O232+R232+U232+X232+AA232+AD232+AG232+AJ232+AM232)</f>
        <v>0</v>
      </c>
      <c r="J232" s="37"/>
      <c r="K232" s="37"/>
      <c r="L232" s="37"/>
      <c r="M232" s="38"/>
      <c r="N232" s="38"/>
      <c r="O232" s="38"/>
      <c r="P232" s="37"/>
      <c r="Q232" s="37">
        <v>150</v>
      </c>
      <c r="R232" s="37"/>
      <c r="S232" s="38"/>
      <c r="T232" s="38"/>
      <c r="U232" s="38"/>
      <c r="V232" s="37"/>
      <c r="W232" s="37"/>
      <c r="X232" s="37"/>
      <c r="Y232" s="38"/>
      <c r="Z232" s="38"/>
      <c r="AA232" s="38"/>
      <c r="AB232" s="37"/>
      <c r="AC232" s="37"/>
      <c r="AD232" s="37"/>
      <c r="AE232" s="38"/>
      <c r="AF232" s="38"/>
      <c r="AG232" s="38"/>
      <c r="AH232" s="37"/>
      <c r="AI232" s="37"/>
      <c r="AJ232" s="37"/>
      <c r="AK232" s="38"/>
      <c r="AL232" s="38"/>
      <c r="AM232" s="38"/>
    </row>
    <row r="233" spans="1:39">
      <c r="A233" s="71"/>
      <c r="B233" s="158"/>
      <c r="C233" s="87"/>
      <c r="D233" s="88"/>
      <c r="E233" s="38" t="s">
        <v>37</v>
      </c>
      <c r="F233" s="38">
        <f t="shared" si="100"/>
        <v>5</v>
      </c>
      <c r="G233" s="38">
        <f t="shared" si="101"/>
        <v>0</v>
      </c>
      <c r="H233" s="38">
        <f t="shared" si="102"/>
        <v>5</v>
      </c>
      <c r="I233" s="38">
        <f t="shared" si="103"/>
        <v>0</v>
      </c>
      <c r="J233" s="37"/>
      <c r="K233" s="37"/>
      <c r="L233" s="37"/>
      <c r="M233" s="38"/>
      <c r="N233" s="38"/>
      <c r="O233" s="38"/>
      <c r="P233" s="37"/>
      <c r="Q233" s="37">
        <v>5</v>
      </c>
      <c r="R233" s="37"/>
      <c r="S233" s="38"/>
      <c r="T233" s="38"/>
      <c r="U233" s="38"/>
      <c r="V233" s="37"/>
      <c r="W233" s="37"/>
      <c r="X233" s="37"/>
      <c r="Y233" s="38"/>
      <c r="Z233" s="38"/>
      <c r="AA233" s="38"/>
      <c r="AB233" s="37"/>
      <c r="AC233" s="37"/>
      <c r="AD233" s="37"/>
      <c r="AE233" s="38"/>
      <c r="AF233" s="38"/>
      <c r="AG233" s="38"/>
      <c r="AH233" s="37"/>
      <c r="AI233" s="37"/>
      <c r="AJ233" s="37"/>
      <c r="AK233" s="38"/>
      <c r="AL233" s="38"/>
      <c r="AM233" s="38"/>
    </row>
    <row r="234" spans="1:39">
      <c r="A234" s="70">
        <v>100</v>
      </c>
      <c r="B234" s="156" t="s">
        <v>90</v>
      </c>
      <c r="C234" s="85" t="s">
        <v>35</v>
      </c>
      <c r="D234" s="86"/>
      <c r="E234" s="38" t="s">
        <v>36</v>
      </c>
      <c r="F234" s="38">
        <f t="shared" si="100"/>
        <v>300</v>
      </c>
      <c r="G234" s="38">
        <f t="shared" si="101"/>
        <v>0</v>
      </c>
      <c r="H234" s="38">
        <f t="shared" si="102"/>
        <v>300</v>
      </c>
      <c r="I234" s="38">
        <f t="shared" si="103"/>
        <v>0</v>
      </c>
      <c r="J234" s="37"/>
      <c r="K234" s="37"/>
      <c r="L234" s="37"/>
      <c r="M234" s="38"/>
      <c r="N234" s="38"/>
      <c r="O234" s="38"/>
      <c r="P234" s="37"/>
      <c r="Q234" s="37"/>
      <c r="R234" s="37"/>
      <c r="S234" s="38"/>
      <c r="T234" s="38">
        <v>300</v>
      </c>
      <c r="U234" s="38"/>
      <c r="V234" s="37"/>
      <c r="W234" s="37"/>
      <c r="X234" s="37"/>
      <c r="Y234" s="38"/>
      <c r="Z234" s="38"/>
      <c r="AA234" s="38"/>
      <c r="AB234" s="37"/>
      <c r="AC234" s="37"/>
      <c r="AD234" s="37"/>
      <c r="AE234" s="38"/>
      <c r="AF234" s="38"/>
      <c r="AG234" s="38"/>
      <c r="AH234" s="37"/>
      <c r="AI234" s="37"/>
      <c r="AJ234" s="37"/>
      <c r="AK234" s="38"/>
      <c r="AL234" s="38"/>
      <c r="AM234" s="38"/>
    </row>
    <row r="235" spans="1:39">
      <c r="A235" s="71"/>
      <c r="B235" s="157"/>
      <c r="C235" s="87"/>
      <c r="D235" s="88"/>
      <c r="E235" s="38" t="s">
        <v>37</v>
      </c>
      <c r="F235" s="38">
        <f t="shared" si="100"/>
        <v>11</v>
      </c>
      <c r="G235" s="38">
        <f t="shared" si="101"/>
        <v>0</v>
      </c>
      <c r="H235" s="38">
        <f t="shared" si="102"/>
        <v>11</v>
      </c>
      <c r="I235" s="38">
        <f t="shared" si="103"/>
        <v>0</v>
      </c>
      <c r="J235" s="37"/>
      <c r="K235" s="37"/>
      <c r="L235" s="37"/>
      <c r="M235" s="38"/>
      <c r="N235" s="38"/>
      <c r="O235" s="38"/>
      <c r="P235" s="37"/>
      <c r="Q235" s="37"/>
      <c r="R235" s="37"/>
      <c r="S235" s="38"/>
      <c r="T235" s="38">
        <v>11</v>
      </c>
      <c r="U235" s="38"/>
      <c r="V235" s="37"/>
      <c r="W235" s="37"/>
      <c r="X235" s="37"/>
      <c r="Y235" s="38"/>
      <c r="Z235" s="38"/>
      <c r="AA235" s="38"/>
      <c r="AB235" s="37"/>
      <c r="AC235" s="37"/>
      <c r="AD235" s="37"/>
      <c r="AE235" s="38"/>
      <c r="AF235" s="38"/>
      <c r="AG235" s="38"/>
      <c r="AH235" s="37"/>
      <c r="AI235" s="37"/>
      <c r="AJ235" s="37"/>
      <c r="AK235" s="38"/>
      <c r="AL235" s="38"/>
      <c r="AM235" s="38"/>
    </row>
    <row r="236" spans="1:39">
      <c r="A236" s="70">
        <v>101</v>
      </c>
      <c r="B236" s="156" t="s">
        <v>91</v>
      </c>
      <c r="C236" s="85" t="s">
        <v>35</v>
      </c>
      <c r="D236" s="86"/>
      <c r="E236" s="38" t="s">
        <v>36</v>
      </c>
      <c r="F236" s="38">
        <f t="shared" si="100"/>
        <v>100</v>
      </c>
      <c r="G236" s="38">
        <f t="shared" si="101"/>
        <v>0</v>
      </c>
      <c r="H236" s="38">
        <f t="shared" si="102"/>
        <v>100</v>
      </c>
      <c r="I236" s="38">
        <f t="shared" si="103"/>
        <v>0</v>
      </c>
      <c r="J236" s="37"/>
      <c r="K236" s="37"/>
      <c r="L236" s="37"/>
      <c r="M236" s="38"/>
      <c r="N236" s="38"/>
      <c r="O236" s="38"/>
      <c r="P236" s="37"/>
      <c r="Q236" s="37"/>
      <c r="R236" s="37"/>
      <c r="S236" s="38"/>
      <c r="T236" s="38"/>
      <c r="U236" s="38"/>
      <c r="V236" s="37"/>
      <c r="W236" s="37">
        <v>100</v>
      </c>
      <c r="X236" s="37"/>
      <c r="Y236" s="38"/>
      <c r="Z236" s="38"/>
      <c r="AA236" s="38"/>
      <c r="AB236" s="37"/>
      <c r="AC236" s="37"/>
      <c r="AD236" s="37"/>
      <c r="AE236" s="38"/>
      <c r="AF236" s="38"/>
      <c r="AG236" s="38"/>
      <c r="AH236" s="37"/>
      <c r="AI236" s="37"/>
      <c r="AJ236" s="37"/>
      <c r="AK236" s="38"/>
      <c r="AL236" s="38"/>
      <c r="AM236" s="38"/>
    </row>
    <row r="237" spans="1:39">
      <c r="A237" s="71"/>
      <c r="B237" s="157"/>
      <c r="C237" s="87"/>
      <c r="D237" s="88"/>
      <c r="E237" s="38" t="s">
        <v>37</v>
      </c>
      <c r="F237" s="38">
        <f t="shared" si="100"/>
        <v>4</v>
      </c>
      <c r="G237" s="38">
        <f t="shared" si="101"/>
        <v>0</v>
      </c>
      <c r="H237" s="38">
        <f t="shared" si="102"/>
        <v>4</v>
      </c>
      <c r="I237" s="38">
        <f t="shared" si="103"/>
        <v>0</v>
      </c>
      <c r="J237" s="37"/>
      <c r="K237" s="37"/>
      <c r="L237" s="37"/>
      <c r="M237" s="38"/>
      <c r="N237" s="38"/>
      <c r="O237" s="38"/>
      <c r="P237" s="37"/>
      <c r="Q237" s="37"/>
      <c r="R237" s="37"/>
      <c r="S237" s="38"/>
      <c r="T237" s="38"/>
      <c r="U237" s="38"/>
      <c r="V237" s="37"/>
      <c r="W237" s="37">
        <v>4</v>
      </c>
      <c r="X237" s="37"/>
      <c r="Y237" s="38"/>
      <c r="Z237" s="38"/>
      <c r="AA237" s="38"/>
      <c r="AB237" s="37"/>
      <c r="AC237" s="37"/>
      <c r="AD237" s="37"/>
      <c r="AE237" s="38"/>
      <c r="AF237" s="38"/>
      <c r="AG237" s="38"/>
      <c r="AH237" s="37"/>
      <c r="AI237" s="37"/>
      <c r="AJ237" s="37"/>
      <c r="AK237" s="38"/>
      <c r="AL237" s="38"/>
      <c r="AM237" s="38"/>
    </row>
    <row r="238" spans="1:39">
      <c r="A238" s="70">
        <v>102</v>
      </c>
      <c r="B238" s="156" t="s">
        <v>92</v>
      </c>
      <c r="C238" s="85" t="s">
        <v>35</v>
      </c>
      <c r="D238" s="86"/>
      <c r="E238" s="38" t="s">
        <v>36</v>
      </c>
      <c r="F238" s="38">
        <f t="shared" ref="F238:F245" si="104">SUM(G238:I238)</f>
        <v>200</v>
      </c>
      <c r="G238" s="38">
        <f t="shared" ref="G238:G245" si="105">SUM(J238+M238+P238+S238+V238+Y238+AB238+AE238+AH238+AK238)</f>
        <v>0</v>
      </c>
      <c r="H238" s="38">
        <f t="shared" ref="H238:H245" si="106">SUM(K238+N238+Q238+T238+W238+Z238+AC238+AF238+AI238+AL238)</f>
        <v>200</v>
      </c>
      <c r="I238" s="38">
        <f t="shared" ref="I238:I245" si="107">SUM(L238+O238+R238+U238+X238+AA238+AD238+AG238+AJ238+AM238)</f>
        <v>0</v>
      </c>
      <c r="J238" s="37"/>
      <c r="K238" s="37"/>
      <c r="L238" s="37"/>
      <c r="M238" s="38"/>
      <c r="N238" s="38"/>
      <c r="O238" s="38"/>
      <c r="P238" s="37"/>
      <c r="Q238" s="37"/>
      <c r="R238" s="37"/>
      <c r="S238" s="38"/>
      <c r="T238" s="38"/>
      <c r="U238" s="38"/>
      <c r="V238" s="37"/>
      <c r="W238" s="37"/>
      <c r="X238" s="37"/>
      <c r="Y238" s="38"/>
      <c r="Z238" s="38"/>
      <c r="AA238" s="38"/>
      <c r="AB238" s="37"/>
      <c r="AC238" s="37">
        <v>200</v>
      </c>
      <c r="AD238" s="37"/>
      <c r="AE238" s="38"/>
      <c r="AF238" s="38"/>
      <c r="AG238" s="38"/>
      <c r="AH238" s="37"/>
      <c r="AI238" s="37"/>
      <c r="AJ238" s="37"/>
      <c r="AK238" s="38"/>
      <c r="AL238" s="38"/>
      <c r="AM238" s="38"/>
    </row>
    <row r="239" spans="1:39">
      <c r="A239" s="71"/>
      <c r="B239" s="157"/>
      <c r="C239" s="87"/>
      <c r="D239" s="88"/>
      <c r="E239" s="38" t="s">
        <v>37</v>
      </c>
      <c r="F239" s="38">
        <f t="shared" si="104"/>
        <v>7</v>
      </c>
      <c r="G239" s="38">
        <f t="shared" si="105"/>
        <v>0</v>
      </c>
      <c r="H239" s="38">
        <f t="shared" si="106"/>
        <v>7</v>
      </c>
      <c r="I239" s="38">
        <f t="shared" si="107"/>
        <v>0</v>
      </c>
      <c r="J239" s="37"/>
      <c r="K239" s="37"/>
      <c r="L239" s="37"/>
      <c r="M239" s="38"/>
      <c r="N239" s="38"/>
      <c r="O239" s="38"/>
      <c r="P239" s="37"/>
      <c r="Q239" s="37"/>
      <c r="R239" s="37"/>
      <c r="S239" s="38"/>
      <c r="T239" s="38"/>
      <c r="U239" s="38"/>
      <c r="V239" s="37"/>
      <c r="W239" s="37"/>
      <c r="X239" s="37"/>
      <c r="Y239" s="38"/>
      <c r="Z239" s="38"/>
      <c r="AA239" s="38"/>
      <c r="AB239" s="37"/>
      <c r="AC239" s="37">
        <v>7</v>
      </c>
      <c r="AD239" s="37"/>
      <c r="AE239" s="38"/>
      <c r="AF239" s="38"/>
      <c r="AG239" s="38"/>
      <c r="AH239" s="37"/>
      <c r="AI239" s="37"/>
      <c r="AJ239" s="37"/>
      <c r="AK239" s="38"/>
      <c r="AL239" s="38"/>
      <c r="AM239" s="38"/>
    </row>
    <row r="240" spans="1:39">
      <c r="A240" s="70">
        <v>103</v>
      </c>
      <c r="B240" s="156" t="s">
        <v>91</v>
      </c>
      <c r="C240" s="85" t="s">
        <v>35</v>
      </c>
      <c r="D240" s="86"/>
      <c r="E240" s="38" t="s">
        <v>36</v>
      </c>
      <c r="F240" s="38">
        <f t="shared" si="104"/>
        <v>100</v>
      </c>
      <c r="G240" s="38">
        <f t="shared" si="105"/>
        <v>0</v>
      </c>
      <c r="H240" s="38">
        <f t="shared" si="106"/>
        <v>100</v>
      </c>
      <c r="I240" s="38">
        <f t="shared" si="107"/>
        <v>0</v>
      </c>
      <c r="J240" s="37"/>
      <c r="K240" s="37"/>
      <c r="L240" s="37"/>
      <c r="M240" s="38"/>
      <c r="N240" s="38"/>
      <c r="O240" s="38"/>
      <c r="P240" s="37"/>
      <c r="Q240" s="37"/>
      <c r="R240" s="37"/>
      <c r="S240" s="38"/>
      <c r="T240" s="38"/>
      <c r="U240" s="38"/>
      <c r="V240" s="37"/>
      <c r="W240" s="37"/>
      <c r="X240" s="37"/>
      <c r="Y240" s="38"/>
      <c r="Z240" s="38"/>
      <c r="AA240" s="38"/>
      <c r="AB240" s="37"/>
      <c r="AC240" s="37"/>
      <c r="AD240" s="37"/>
      <c r="AE240" s="38"/>
      <c r="AF240" s="38">
        <v>100</v>
      </c>
      <c r="AG240" s="38"/>
      <c r="AH240" s="37"/>
      <c r="AI240" s="37"/>
      <c r="AJ240" s="37"/>
      <c r="AK240" s="38"/>
      <c r="AL240" s="38"/>
      <c r="AM240" s="38"/>
    </row>
    <row r="241" spans="1:39">
      <c r="A241" s="71"/>
      <c r="B241" s="157"/>
      <c r="C241" s="87"/>
      <c r="D241" s="88"/>
      <c r="E241" s="38" t="s">
        <v>37</v>
      </c>
      <c r="F241" s="38">
        <f t="shared" si="104"/>
        <v>4</v>
      </c>
      <c r="G241" s="38">
        <f t="shared" si="105"/>
        <v>0</v>
      </c>
      <c r="H241" s="38">
        <f t="shared" si="106"/>
        <v>4</v>
      </c>
      <c r="I241" s="38">
        <f t="shared" si="107"/>
        <v>0</v>
      </c>
      <c r="J241" s="37"/>
      <c r="K241" s="37"/>
      <c r="L241" s="37"/>
      <c r="M241" s="38"/>
      <c r="N241" s="38"/>
      <c r="O241" s="38"/>
      <c r="P241" s="37"/>
      <c r="Q241" s="37"/>
      <c r="R241" s="37"/>
      <c r="S241" s="38"/>
      <c r="T241" s="38"/>
      <c r="U241" s="38"/>
      <c r="V241" s="37"/>
      <c r="W241" s="37"/>
      <c r="X241" s="37"/>
      <c r="Y241" s="38"/>
      <c r="Z241" s="38"/>
      <c r="AA241" s="38"/>
      <c r="AB241" s="37"/>
      <c r="AC241" s="37"/>
      <c r="AD241" s="37"/>
      <c r="AE241" s="38"/>
      <c r="AF241" s="38">
        <v>4</v>
      </c>
      <c r="AG241" s="38"/>
      <c r="AH241" s="37"/>
      <c r="AI241" s="37"/>
      <c r="AJ241" s="37"/>
      <c r="AK241" s="38"/>
      <c r="AL241" s="38"/>
      <c r="AM241" s="38"/>
    </row>
    <row r="242" spans="1:39">
      <c r="A242" s="70">
        <v>104</v>
      </c>
      <c r="B242" s="156" t="s">
        <v>93</v>
      </c>
      <c r="C242" s="85" t="s">
        <v>35</v>
      </c>
      <c r="D242" s="86"/>
      <c r="E242" s="38" t="s">
        <v>36</v>
      </c>
      <c r="F242" s="38">
        <f t="shared" si="104"/>
        <v>200</v>
      </c>
      <c r="G242" s="38">
        <f t="shared" si="105"/>
        <v>0</v>
      </c>
      <c r="H242" s="38">
        <f t="shared" si="106"/>
        <v>200</v>
      </c>
      <c r="I242" s="38">
        <f t="shared" si="107"/>
        <v>0</v>
      </c>
      <c r="J242" s="37"/>
      <c r="K242" s="37"/>
      <c r="L242" s="37"/>
      <c r="M242" s="38"/>
      <c r="N242" s="38"/>
      <c r="O242" s="38"/>
      <c r="P242" s="37"/>
      <c r="Q242" s="37"/>
      <c r="R242" s="37"/>
      <c r="S242" s="38"/>
      <c r="T242" s="38"/>
      <c r="U242" s="38"/>
      <c r="V242" s="37"/>
      <c r="W242" s="37"/>
      <c r="X242" s="37"/>
      <c r="Y242" s="38"/>
      <c r="Z242" s="38"/>
      <c r="AA242" s="38"/>
      <c r="AB242" s="37"/>
      <c r="AC242" s="37"/>
      <c r="AD242" s="37"/>
      <c r="AE242" s="38"/>
      <c r="AF242" s="38">
        <v>200</v>
      </c>
      <c r="AG242" s="38"/>
      <c r="AH242" s="37"/>
      <c r="AI242" s="37"/>
      <c r="AJ242" s="37"/>
      <c r="AK242" s="38"/>
      <c r="AL242" s="38"/>
      <c r="AM242" s="38"/>
    </row>
    <row r="243" spans="1:39">
      <c r="A243" s="71"/>
      <c r="B243" s="157"/>
      <c r="C243" s="87"/>
      <c r="D243" s="88"/>
      <c r="E243" s="38" t="s">
        <v>37</v>
      </c>
      <c r="F243" s="38">
        <f t="shared" si="104"/>
        <v>7</v>
      </c>
      <c r="G243" s="38">
        <f t="shared" si="105"/>
        <v>0</v>
      </c>
      <c r="H243" s="38">
        <f t="shared" si="106"/>
        <v>7</v>
      </c>
      <c r="I243" s="38">
        <f t="shared" si="107"/>
        <v>0</v>
      </c>
      <c r="J243" s="37"/>
      <c r="K243" s="37"/>
      <c r="L243" s="37"/>
      <c r="M243" s="38"/>
      <c r="N243" s="38"/>
      <c r="O243" s="38"/>
      <c r="P243" s="37"/>
      <c r="Q243" s="37"/>
      <c r="R243" s="37"/>
      <c r="S243" s="38"/>
      <c r="T243" s="38"/>
      <c r="U243" s="38"/>
      <c r="V243" s="37"/>
      <c r="W243" s="37"/>
      <c r="X243" s="37"/>
      <c r="Y243" s="38"/>
      <c r="Z243" s="38"/>
      <c r="AA243" s="38"/>
      <c r="AB243" s="37"/>
      <c r="AC243" s="37"/>
      <c r="AD243" s="37"/>
      <c r="AE243" s="38"/>
      <c r="AF243" s="38">
        <v>7</v>
      </c>
      <c r="AG243" s="38"/>
      <c r="AH243" s="37"/>
      <c r="AI243" s="37"/>
      <c r="AJ243" s="37"/>
      <c r="AK243" s="38"/>
      <c r="AL243" s="38"/>
      <c r="AM243" s="38"/>
    </row>
    <row r="244" spans="1:39">
      <c r="A244" s="70">
        <v>105</v>
      </c>
      <c r="B244" s="156" t="s">
        <v>118</v>
      </c>
      <c r="C244" s="85" t="s">
        <v>35</v>
      </c>
      <c r="D244" s="86"/>
      <c r="E244" s="38" t="s">
        <v>36</v>
      </c>
      <c r="F244" s="38">
        <f t="shared" si="104"/>
        <v>510</v>
      </c>
      <c r="G244" s="38">
        <f t="shared" si="105"/>
        <v>0</v>
      </c>
      <c r="H244" s="38">
        <f t="shared" si="106"/>
        <v>510</v>
      </c>
      <c r="I244" s="38">
        <f t="shared" si="107"/>
        <v>0</v>
      </c>
      <c r="J244" s="37"/>
      <c r="K244" s="37"/>
      <c r="L244" s="37"/>
      <c r="M244" s="38"/>
      <c r="N244" s="38"/>
      <c r="O244" s="38"/>
      <c r="P244" s="37"/>
      <c r="Q244" s="37"/>
      <c r="R244" s="37"/>
      <c r="S244" s="38"/>
      <c r="T244" s="38"/>
      <c r="U244" s="38"/>
      <c r="V244" s="37"/>
      <c r="W244" s="37"/>
      <c r="X244" s="37"/>
      <c r="Y244" s="38"/>
      <c r="Z244" s="38"/>
      <c r="AA244" s="38"/>
      <c r="AB244" s="37"/>
      <c r="AC244" s="37"/>
      <c r="AD244" s="37"/>
      <c r="AE244" s="38"/>
      <c r="AF244" s="38"/>
      <c r="AG244" s="38"/>
      <c r="AH244" s="37"/>
      <c r="AI244" s="37"/>
      <c r="AJ244" s="37"/>
      <c r="AK244" s="38"/>
      <c r="AL244" s="38">
        <v>510</v>
      </c>
      <c r="AM244" s="38"/>
    </row>
    <row r="245" spans="1:39">
      <c r="A245" s="71"/>
      <c r="B245" s="157"/>
      <c r="C245" s="87"/>
      <c r="D245" s="88"/>
      <c r="E245" s="38" t="s">
        <v>37</v>
      </c>
      <c r="F245" s="38">
        <f t="shared" si="104"/>
        <v>20</v>
      </c>
      <c r="G245" s="38">
        <f t="shared" si="105"/>
        <v>0</v>
      </c>
      <c r="H245" s="38">
        <f t="shared" si="106"/>
        <v>20</v>
      </c>
      <c r="I245" s="38">
        <f t="shared" si="107"/>
        <v>0</v>
      </c>
      <c r="J245" s="37"/>
      <c r="K245" s="37"/>
      <c r="L245" s="37"/>
      <c r="M245" s="38"/>
      <c r="N245" s="38"/>
      <c r="O245" s="38"/>
      <c r="P245" s="37"/>
      <c r="Q245" s="37"/>
      <c r="R245" s="37"/>
      <c r="S245" s="38"/>
      <c r="T245" s="38"/>
      <c r="U245" s="38"/>
      <c r="V245" s="37"/>
      <c r="W245" s="37"/>
      <c r="X245" s="37"/>
      <c r="Y245" s="38"/>
      <c r="Z245" s="38"/>
      <c r="AA245" s="38"/>
      <c r="AB245" s="37"/>
      <c r="AC245" s="37"/>
      <c r="AD245" s="37"/>
      <c r="AE245" s="38"/>
      <c r="AF245" s="38"/>
      <c r="AG245" s="38"/>
      <c r="AH245" s="37"/>
      <c r="AI245" s="37"/>
      <c r="AJ245" s="37"/>
      <c r="AK245" s="38"/>
      <c r="AL245" s="38">
        <v>20</v>
      </c>
      <c r="AM245" s="38"/>
    </row>
    <row r="246" spans="1:39">
      <c r="A246" s="116" t="s">
        <v>117</v>
      </c>
      <c r="B246" s="116"/>
      <c r="C246" s="118">
        <f>SUM(G246+H246)</f>
        <v>1560</v>
      </c>
      <c r="D246" s="119"/>
      <c r="E246" s="112" t="s">
        <v>48</v>
      </c>
      <c r="F246" s="112">
        <f t="shared" ref="F246:G246" si="108">SUM(F234,F232,F242,F236,F238,F240,F244)</f>
        <v>1560</v>
      </c>
      <c r="G246" s="112">
        <f t="shared" si="108"/>
        <v>0</v>
      </c>
      <c r="H246" s="112">
        <f>SUM(H234,H232,H242,H236,H238,H240,H244)</f>
        <v>1560</v>
      </c>
      <c r="I246" s="112">
        <f>SUM(I234,I236,I238,I240,I244)</f>
        <v>0</v>
      </c>
      <c r="J246" s="37">
        <f>SUM(J232+J234+J236+J238+J240+J242+J244)</f>
        <v>0</v>
      </c>
      <c r="K246" s="37">
        <f t="shared" ref="K246:AM246" si="109">SUM(K232+K234+K236+K238+K240+K242+K244)</f>
        <v>0</v>
      </c>
      <c r="L246" s="37">
        <f t="shared" si="109"/>
        <v>0</v>
      </c>
      <c r="M246" s="37">
        <f t="shared" si="109"/>
        <v>0</v>
      </c>
      <c r="N246" s="37">
        <f t="shared" si="109"/>
        <v>0</v>
      </c>
      <c r="O246" s="37">
        <f t="shared" si="109"/>
        <v>0</v>
      </c>
      <c r="P246" s="37">
        <f t="shared" si="109"/>
        <v>0</v>
      </c>
      <c r="Q246" s="37">
        <f t="shared" si="109"/>
        <v>150</v>
      </c>
      <c r="R246" s="37">
        <f t="shared" si="109"/>
        <v>0</v>
      </c>
      <c r="S246" s="37">
        <f t="shared" si="109"/>
        <v>0</v>
      </c>
      <c r="T246" s="37">
        <f t="shared" si="109"/>
        <v>300</v>
      </c>
      <c r="U246" s="37">
        <f t="shared" si="109"/>
        <v>0</v>
      </c>
      <c r="V246" s="37">
        <f t="shared" si="109"/>
        <v>0</v>
      </c>
      <c r="W246" s="37">
        <f t="shared" si="109"/>
        <v>100</v>
      </c>
      <c r="X246" s="37">
        <f t="shared" si="109"/>
        <v>0</v>
      </c>
      <c r="Y246" s="37">
        <f t="shared" si="109"/>
        <v>0</v>
      </c>
      <c r="Z246" s="37">
        <f t="shared" si="109"/>
        <v>0</v>
      </c>
      <c r="AA246" s="37">
        <f t="shared" si="109"/>
        <v>0</v>
      </c>
      <c r="AB246" s="37">
        <f t="shared" si="109"/>
        <v>0</v>
      </c>
      <c r="AC246" s="37">
        <f t="shared" si="109"/>
        <v>200</v>
      </c>
      <c r="AD246" s="37">
        <f t="shared" si="109"/>
        <v>0</v>
      </c>
      <c r="AE246" s="37">
        <f t="shared" si="109"/>
        <v>0</v>
      </c>
      <c r="AF246" s="37">
        <f t="shared" si="109"/>
        <v>300</v>
      </c>
      <c r="AG246" s="37">
        <f t="shared" si="109"/>
        <v>0</v>
      </c>
      <c r="AH246" s="37">
        <f t="shared" si="109"/>
        <v>0</v>
      </c>
      <c r="AI246" s="37">
        <f t="shared" si="109"/>
        <v>0</v>
      </c>
      <c r="AJ246" s="37">
        <f t="shared" si="109"/>
        <v>0</v>
      </c>
      <c r="AK246" s="37">
        <f t="shared" si="109"/>
        <v>0</v>
      </c>
      <c r="AL246" s="37">
        <f t="shared" si="109"/>
        <v>510</v>
      </c>
      <c r="AM246" s="37">
        <f t="shared" si="109"/>
        <v>0</v>
      </c>
    </row>
    <row r="247" spans="1:39">
      <c r="A247" s="116"/>
      <c r="B247" s="116"/>
      <c r="C247" s="120"/>
      <c r="D247" s="121"/>
      <c r="E247" s="112"/>
      <c r="F247" s="112"/>
      <c r="G247" s="112"/>
      <c r="H247" s="112"/>
      <c r="I247" s="112"/>
      <c r="J247" s="111">
        <f>SUM(J246:L246)</f>
        <v>0</v>
      </c>
      <c r="K247" s="111"/>
      <c r="L247" s="111"/>
      <c r="M247" s="112">
        <f>SUM(M246:O246)</f>
        <v>0</v>
      </c>
      <c r="N247" s="112"/>
      <c r="O247" s="112"/>
      <c r="P247" s="111">
        <f>SUM(P246:R246)</f>
        <v>150</v>
      </c>
      <c r="Q247" s="111"/>
      <c r="R247" s="111"/>
      <c r="S247" s="112">
        <f>SUM(S246:U246)</f>
        <v>300</v>
      </c>
      <c r="T247" s="112"/>
      <c r="U247" s="112"/>
      <c r="V247" s="111">
        <f>SUM(V246:X246)</f>
        <v>100</v>
      </c>
      <c r="W247" s="111"/>
      <c r="X247" s="111"/>
      <c r="Y247" s="112">
        <f>SUM(Y246:AA246)</f>
        <v>0</v>
      </c>
      <c r="Z247" s="112"/>
      <c r="AA247" s="112"/>
      <c r="AB247" s="111">
        <f>SUM(AB246:AD246)</f>
        <v>200</v>
      </c>
      <c r="AC247" s="111"/>
      <c r="AD247" s="111"/>
      <c r="AE247" s="112">
        <f>SUM(AE246:AG246)</f>
        <v>300</v>
      </c>
      <c r="AF247" s="112"/>
      <c r="AG247" s="112"/>
      <c r="AH247" s="111">
        <f>SUM(AH246:AJ246)</f>
        <v>0</v>
      </c>
      <c r="AI247" s="111"/>
      <c r="AJ247" s="111"/>
      <c r="AK247" s="112">
        <f>SUM(AK246:AM246)</f>
        <v>510</v>
      </c>
      <c r="AL247" s="112"/>
      <c r="AM247" s="112"/>
    </row>
    <row r="248" spans="1:39">
      <c r="A248" s="116"/>
      <c r="B248" s="116"/>
      <c r="C248" s="120"/>
      <c r="D248" s="121"/>
      <c r="E248" s="112" t="s">
        <v>37</v>
      </c>
      <c r="F248" s="112">
        <f>SUM(F235+F243+F233+F237+F239+F241+F245)</f>
        <v>58</v>
      </c>
      <c r="G248" s="112">
        <f t="shared" ref="G248:I248" si="110">SUM(G235+G243+G233+G237+G239+G241+G245)</f>
        <v>0</v>
      </c>
      <c r="H248" s="112">
        <f t="shared" si="110"/>
        <v>58</v>
      </c>
      <c r="I248" s="112">
        <f t="shared" si="110"/>
        <v>0</v>
      </c>
      <c r="J248" s="39">
        <f>SUM(J233+J243+J235+J237+J239+J241+J245)</f>
        <v>0</v>
      </c>
      <c r="K248" s="39">
        <f t="shared" ref="K248:AB248" si="111">SUM(K233+K243+K235+K237+K239+K241+K245)</f>
        <v>0</v>
      </c>
      <c r="L248" s="39">
        <f t="shared" si="111"/>
        <v>0</v>
      </c>
      <c r="M248" s="39">
        <f t="shared" si="111"/>
        <v>0</v>
      </c>
      <c r="N248" s="39">
        <f t="shared" si="111"/>
        <v>0</v>
      </c>
      <c r="O248" s="39">
        <f t="shared" si="111"/>
        <v>0</v>
      </c>
      <c r="P248" s="39">
        <f t="shared" si="111"/>
        <v>0</v>
      </c>
      <c r="Q248" s="39">
        <f t="shared" si="111"/>
        <v>5</v>
      </c>
      <c r="R248" s="39">
        <f t="shared" si="111"/>
        <v>0</v>
      </c>
      <c r="S248" s="39">
        <f t="shared" si="111"/>
        <v>0</v>
      </c>
      <c r="T248" s="39">
        <f t="shared" si="111"/>
        <v>11</v>
      </c>
      <c r="U248" s="39">
        <f t="shared" si="111"/>
        <v>0</v>
      </c>
      <c r="V248" s="39">
        <f t="shared" si="111"/>
        <v>0</v>
      </c>
      <c r="W248" s="39">
        <f t="shared" si="111"/>
        <v>4</v>
      </c>
      <c r="X248" s="39">
        <f t="shared" si="111"/>
        <v>0</v>
      </c>
      <c r="Y248" s="39">
        <f t="shared" si="111"/>
        <v>0</v>
      </c>
      <c r="Z248" s="39">
        <f>SUM(Z233+Z243+Z235+Z237+Z239+Z241+Z245)</f>
        <v>0</v>
      </c>
      <c r="AA248" s="39">
        <f t="shared" si="111"/>
        <v>0</v>
      </c>
      <c r="AB248" s="39">
        <f t="shared" si="111"/>
        <v>0</v>
      </c>
      <c r="AC248" s="39">
        <f>SUM(AC233+AC243+AC235+AC237+AC239+AC241+AC245)</f>
        <v>7</v>
      </c>
      <c r="AD248" s="44">
        <f t="shared" ref="AD248:AM248" si="112">SUM(AD233+AD243+AD235+AD237+AD239+AD241+AD245)</f>
        <v>0</v>
      </c>
      <c r="AE248" s="44">
        <f t="shared" si="112"/>
        <v>0</v>
      </c>
      <c r="AF248" s="44">
        <f t="shared" si="112"/>
        <v>11</v>
      </c>
      <c r="AG248" s="44">
        <f t="shared" si="112"/>
        <v>0</v>
      </c>
      <c r="AH248" s="44">
        <f t="shared" si="112"/>
        <v>0</v>
      </c>
      <c r="AI248" s="44">
        <f t="shared" si="112"/>
        <v>0</v>
      </c>
      <c r="AJ248" s="44">
        <f t="shared" si="112"/>
        <v>0</v>
      </c>
      <c r="AK248" s="44">
        <f t="shared" si="112"/>
        <v>0</v>
      </c>
      <c r="AL248" s="44">
        <f t="shared" si="112"/>
        <v>20</v>
      </c>
      <c r="AM248" s="44">
        <f t="shared" si="112"/>
        <v>0</v>
      </c>
    </row>
    <row r="249" spans="1:39">
      <c r="A249" s="117"/>
      <c r="B249" s="117"/>
      <c r="C249" s="122"/>
      <c r="D249" s="123"/>
      <c r="E249" s="110" t="s">
        <v>37</v>
      </c>
      <c r="F249" s="112"/>
      <c r="G249" s="112"/>
      <c r="H249" s="112"/>
      <c r="I249" s="112"/>
      <c r="J249" s="111">
        <f>SUM(J248:L248)</f>
        <v>0</v>
      </c>
      <c r="K249" s="111"/>
      <c r="L249" s="111"/>
      <c r="M249" s="112">
        <f>SUM(M248:O248)</f>
        <v>0</v>
      </c>
      <c r="N249" s="112"/>
      <c r="O249" s="112"/>
      <c r="P249" s="111">
        <f>SUM(P248:R248)</f>
        <v>5</v>
      </c>
      <c r="Q249" s="111"/>
      <c r="R249" s="111"/>
      <c r="S249" s="112">
        <f>SUM(S248:U248)</f>
        <v>11</v>
      </c>
      <c r="T249" s="112"/>
      <c r="U249" s="112"/>
      <c r="V249" s="111">
        <f>SUM(V248:X248)</f>
        <v>4</v>
      </c>
      <c r="W249" s="111"/>
      <c r="X249" s="111"/>
      <c r="Y249" s="112">
        <f>SUM(Y248:AA248)</f>
        <v>0</v>
      </c>
      <c r="Z249" s="112"/>
      <c r="AA249" s="112"/>
      <c r="AB249" s="111">
        <f>SUM(AB248:AD248)</f>
        <v>7</v>
      </c>
      <c r="AC249" s="111"/>
      <c r="AD249" s="111"/>
      <c r="AE249" s="112">
        <f>SUM(AE248:AG248)</f>
        <v>11</v>
      </c>
      <c r="AF249" s="112"/>
      <c r="AG249" s="112"/>
      <c r="AH249" s="111">
        <f>SUM(AH248:AJ248)</f>
        <v>0</v>
      </c>
      <c r="AI249" s="111"/>
      <c r="AJ249" s="111"/>
      <c r="AK249" s="112">
        <f>SUM(AK248:AM248)</f>
        <v>20</v>
      </c>
      <c r="AL249" s="112"/>
      <c r="AM249" s="112"/>
    </row>
    <row r="250" spans="1:39">
      <c r="A250" s="21" t="s">
        <v>80</v>
      </c>
      <c r="B250" s="22" t="s">
        <v>81</v>
      </c>
      <c r="C250" s="113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  <c r="P250" s="114"/>
      <c r="Q250" s="114"/>
      <c r="R250" s="114"/>
      <c r="S250" s="114"/>
      <c r="T250" s="114"/>
      <c r="U250" s="114"/>
      <c r="V250" s="114"/>
      <c r="W250" s="114"/>
      <c r="X250" s="114"/>
      <c r="Y250" s="114"/>
      <c r="Z250" s="114"/>
      <c r="AA250" s="114"/>
      <c r="AB250" s="114"/>
      <c r="AC250" s="114"/>
      <c r="AD250" s="114"/>
      <c r="AE250" s="114"/>
      <c r="AF250" s="114"/>
      <c r="AG250" s="114"/>
      <c r="AH250" s="114"/>
      <c r="AI250" s="114"/>
      <c r="AJ250" s="114"/>
      <c r="AK250" s="114"/>
      <c r="AL250" s="114"/>
      <c r="AM250" s="115"/>
    </row>
    <row r="251" spans="1:39">
      <c r="A251" s="62">
        <v>106</v>
      </c>
      <c r="B251" s="83" t="s">
        <v>123</v>
      </c>
      <c r="C251" s="66" t="s">
        <v>35</v>
      </c>
      <c r="D251" s="67"/>
      <c r="E251" s="16" t="s">
        <v>36</v>
      </c>
      <c r="F251" s="38"/>
      <c r="G251" s="38"/>
      <c r="H251" s="38"/>
      <c r="I251" s="38"/>
      <c r="J251" s="37"/>
      <c r="K251" s="17"/>
      <c r="L251" s="17"/>
      <c r="M251" s="16"/>
      <c r="N251" s="16"/>
      <c r="O251" s="16"/>
      <c r="P251" s="37"/>
      <c r="Q251" s="37"/>
      <c r="R251" s="37"/>
      <c r="S251" s="16"/>
      <c r="T251" s="16"/>
      <c r="U251" s="16"/>
      <c r="V251" s="17"/>
      <c r="W251" s="17"/>
      <c r="X251" s="17"/>
      <c r="Y251" s="16"/>
      <c r="Z251" s="16"/>
      <c r="AA251" s="16"/>
      <c r="AB251" s="17"/>
      <c r="AC251" s="17"/>
      <c r="AD251" s="17"/>
      <c r="AE251" s="16"/>
      <c r="AF251" s="16"/>
      <c r="AG251" s="16"/>
      <c r="AH251" s="17"/>
      <c r="AI251" s="17"/>
      <c r="AJ251" s="17"/>
      <c r="AK251" s="16"/>
      <c r="AL251" s="16"/>
      <c r="AM251" s="16"/>
    </row>
    <row r="252" spans="1:39">
      <c r="A252" s="63"/>
      <c r="B252" s="84"/>
      <c r="C252" s="68"/>
      <c r="D252" s="69"/>
      <c r="E252" s="16" t="s">
        <v>37</v>
      </c>
      <c r="F252" s="38"/>
      <c r="G252" s="38"/>
      <c r="H252" s="38"/>
      <c r="I252" s="38"/>
      <c r="J252" s="37"/>
      <c r="K252" s="17"/>
      <c r="L252" s="17"/>
      <c r="M252" s="16"/>
      <c r="N252" s="16"/>
      <c r="O252" s="16"/>
      <c r="P252" s="37"/>
      <c r="Q252" s="37"/>
      <c r="R252" s="37"/>
      <c r="S252" s="16"/>
      <c r="T252" s="16"/>
      <c r="U252" s="16"/>
      <c r="V252" s="17"/>
      <c r="W252" s="17"/>
      <c r="X252" s="17"/>
      <c r="Y252" s="16"/>
      <c r="Z252" s="16"/>
      <c r="AA252" s="16"/>
      <c r="AB252" s="17"/>
      <c r="AC252" s="17"/>
      <c r="AD252" s="17"/>
      <c r="AE252" s="16"/>
      <c r="AF252" s="16"/>
      <c r="AG252" s="16"/>
      <c r="AH252" s="17"/>
      <c r="AI252" s="17"/>
      <c r="AJ252" s="17"/>
      <c r="AK252" s="16"/>
      <c r="AL252" s="16"/>
      <c r="AM252" s="16"/>
    </row>
    <row r="253" spans="1:39">
      <c r="A253" s="70">
        <v>107</v>
      </c>
      <c r="B253" s="143" t="s">
        <v>124</v>
      </c>
      <c r="C253" s="66" t="s">
        <v>35</v>
      </c>
      <c r="D253" s="67"/>
      <c r="E253" s="16" t="s">
        <v>36</v>
      </c>
      <c r="F253" s="38">
        <f t="shared" ref="F253:F292" si="113">SUM(G253:I253)</f>
        <v>104</v>
      </c>
      <c r="G253" s="38">
        <f t="shared" ref="G253:G292" si="114">SUM(J253+M253+P253+S253+V253+Y253+AB253+AE253+AH253+AK253)</f>
        <v>26</v>
      </c>
      <c r="H253" s="38">
        <f t="shared" ref="H253:H292" si="115">SUM(K253+N253+Q253+T253+W253+Z253+AC253+AF253+AI253+AL253)</f>
        <v>39</v>
      </c>
      <c r="I253" s="38">
        <f t="shared" ref="I253:I292" si="116">SUM(L253+O253+R253+U253+X253+AA253+AD253+AG253+AJ253+AM253)</f>
        <v>39</v>
      </c>
      <c r="J253" s="37">
        <v>26</v>
      </c>
      <c r="K253" s="34"/>
      <c r="L253" s="17"/>
      <c r="M253" s="16"/>
      <c r="N253" s="16">
        <v>39</v>
      </c>
      <c r="O253" s="16">
        <v>39</v>
      </c>
      <c r="P253" s="37"/>
      <c r="Q253" s="37"/>
      <c r="R253" s="37"/>
      <c r="S253" s="16"/>
      <c r="T253" s="16"/>
      <c r="U253" s="16"/>
      <c r="V253" s="17"/>
      <c r="W253" s="17"/>
      <c r="X253" s="17"/>
      <c r="Y253" s="16"/>
      <c r="Z253" s="16"/>
      <c r="AA253" s="16"/>
      <c r="AB253" s="17"/>
      <c r="AC253" s="17"/>
      <c r="AD253" s="17"/>
      <c r="AE253" s="16"/>
      <c r="AF253" s="16"/>
      <c r="AG253" s="16"/>
      <c r="AH253" s="17"/>
      <c r="AI253" s="17"/>
      <c r="AJ253" s="17"/>
      <c r="AK253" s="16"/>
      <c r="AL253" s="16"/>
      <c r="AM253" s="16"/>
    </row>
    <row r="254" spans="1:39">
      <c r="A254" s="71"/>
      <c r="B254" s="144"/>
      <c r="C254" s="68"/>
      <c r="D254" s="69"/>
      <c r="E254" s="16" t="s">
        <v>37</v>
      </c>
      <c r="F254" s="38">
        <f t="shared" si="113"/>
        <v>4</v>
      </c>
      <c r="G254" s="38">
        <f t="shared" si="114"/>
        <v>1</v>
      </c>
      <c r="H254" s="38">
        <f t="shared" si="115"/>
        <v>1.5</v>
      </c>
      <c r="I254" s="38">
        <f t="shared" si="116"/>
        <v>1.5</v>
      </c>
      <c r="J254" s="37">
        <v>1</v>
      </c>
      <c r="K254" s="34"/>
      <c r="L254" s="17"/>
      <c r="M254" s="16"/>
      <c r="N254" s="16">
        <v>1.5</v>
      </c>
      <c r="O254" s="16">
        <v>1.5</v>
      </c>
      <c r="P254" s="37"/>
      <c r="Q254" s="37"/>
      <c r="R254" s="37"/>
      <c r="S254" s="16"/>
      <c r="T254" s="16"/>
      <c r="U254" s="16"/>
      <c r="V254" s="17"/>
      <c r="W254" s="17"/>
      <c r="X254" s="17"/>
      <c r="Y254" s="16"/>
      <c r="Z254" s="16"/>
      <c r="AA254" s="16"/>
      <c r="AB254" s="17"/>
      <c r="AC254" s="17"/>
      <c r="AD254" s="17"/>
      <c r="AE254" s="16"/>
      <c r="AF254" s="16"/>
      <c r="AG254" s="16"/>
      <c r="AH254" s="17"/>
      <c r="AI254" s="17"/>
      <c r="AJ254" s="17"/>
      <c r="AK254" s="16"/>
      <c r="AL254" s="16"/>
      <c r="AM254" s="16"/>
    </row>
    <row r="255" spans="1:39">
      <c r="A255" s="62">
        <v>108</v>
      </c>
      <c r="B255" s="108" t="s">
        <v>82</v>
      </c>
      <c r="C255" s="66" t="s">
        <v>35</v>
      </c>
      <c r="D255" s="67"/>
      <c r="E255" s="16" t="s">
        <v>36</v>
      </c>
      <c r="F255" s="38">
        <f t="shared" si="113"/>
        <v>26</v>
      </c>
      <c r="G255" s="38">
        <f t="shared" si="114"/>
        <v>26</v>
      </c>
      <c r="H255" s="38">
        <f t="shared" si="115"/>
        <v>0</v>
      </c>
      <c r="I255" s="38">
        <f t="shared" si="116"/>
        <v>0</v>
      </c>
      <c r="J255" s="37"/>
      <c r="K255" s="17"/>
      <c r="L255" s="17"/>
      <c r="M255" s="16"/>
      <c r="N255" s="16"/>
      <c r="O255" s="16"/>
      <c r="P255" s="37">
        <v>26</v>
      </c>
      <c r="Q255" s="37"/>
      <c r="R255" s="37"/>
      <c r="S255" s="16"/>
      <c r="T255" s="16"/>
      <c r="U255" s="16"/>
      <c r="V255" s="17"/>
      <c r="W255" s="17"/>
      <c r="X255" s="17"/>
      <c r="Y255" s="16"/>
      <c r="Z255" s="16"/>
      <c r="AA255" s="16"/>
      <c r="AB255" s="17"/>
      <c r="AC255" s="17"/>
      <c r="AD255" s="17"/>
      <c r="AE255" s="16"/>
      <c r="AF255" s="16"/>
      <c r="AG255" s="16"/>
      <c r="AH255" s="17"/>
      <c r="AI255" s="17"/>
      <c r="AJ255" s="17"/>
      <c r="AK255" s="16"/>
      <c r="AL255" s="16"/>
      <c r="AM255" s="16"/>
    </row>
    <row r="256" spans="1:39">
      <c r="A256" s="63"/>
      <c r="B256" s="129"/>
      <c r="C256" s="68"/>
      <c r="D256" s="69"/>
      <c r="E256" s="16" t="s">
        <v>37</v>
      </c>
      <c r="F256" s="38">
        <f t="shared" si="113"/>
        <v>1</v>
      </c>
      <c r="G256" s="38">
        <f t="shared" si="114"/>
        <v>1</v>
      </c>
      <c r="H256" s="38">
        <f t="shared" si="115"/>
        <v>0</v>
      </c>
      <c r="I256" s="38">
        <f t="shared" si="116"/>
        <v>0</v>
      </c>
      <c r="J256" s="37"/>
      <c r="K256" s="17"/>
      <c r="L256" s="17"/>
      <c r="M256" s="16"/>
      <c r="N256" s="16"/>
      <c r="O256" s="16"/>
      <c r="P256" s="37">
        <v>1</v>
      </c>
      <c r="Q256" s="37"/>
      <c r="R256" s="37"/>
      <c r="S256" s="16"/>
      <c r="T256" s="16"/>
      <c r="U256" s="16"/>
      <c r="V256" s="17"/>
      <c r="W256" s="17"/>
      <c r="X256" s="17"/>
      <c r="Y256" s="16"/>
      <c r="Z256" s="16"/>
      <c r="AA256" s="16"/>
      <c r="AB256" s="17"/>
      <c r="AC256" s="17"/>
      <c r="AD256" s="17"/>
      <c r="AE256" s="16"/>
      <c r="AF256" s="16"/>
      <c r="AG256" s="16"/>
      <c r="AH256" s="17"/>
      <c r="AI256" s="17"/>
      <c r="AJ256" s="17"/>
      <c r="AK256" s="16"/>
      <c r="AL256" s="16"/>
      <c r="AM256" s="16"/>
    </row>
    <row r="257" spans="1:39">
      <c r="A257" s="70">
        <v>109</v>
      </c>
      <c r="B257" s="64" t="s">
        <v>83</v>
      </c>
      <c r="C257" s="66" t="s">
        <v>35</v>
      </c>
      <c r="D257" s="67"/>
      <c r="E257" s="41" t="s">
        <v>36</v>
      </c>
      <c r="F257" s="41">
        <f t="shared" ref="F257:F258" si="117">SUM(G257:I257)</f>
        <v>39</v>
      </c>
      <c r="G257" s="41">
        <f t="shared" ref="G257:G258" si="118">SUM(J257+M257+P257+S257+V257+Y257+AB257+AE257+AH257+AK257)</f>
        <v>0</v>
      </c>
      <c r="H257" s="41">
        <f t="shared" ref="H257:H258" si="119">SUM(K257+N257+Q257+T257+W257+Z257+AC257+AF257+AI257+AL257)</f>
        <v>26</v>
      </c>
      <c r="I257" s="41">
        <f t="shared" ref="I257:I258" si="120">SUM(L257+O257+R257+U257+X257+AA257+AD257+AG257+AJ257+AM257)</f>
        <v>13</v>
      </c>
      <c r="J257" s="45"/>
      <c r="K257" s="45"/>
      <c r="L257" s="45"/>
      <c r="M257" s="41"/>
      <c r="N257" s="41"/>
      <c r="O257" s="41"/>
      <c r="P257" s="45"/>
      <c r="Q257" s="34"/>
      <c r="R257" s="45"/>
      <c r="S257" s="41"/>
      <c r="T257" s="41"/>
      <c r="U257" s="41"/>
      <c r="V257" s="45"/>
      <c r="W257" s="45"/>
      <c r="X257" s="45"/>
      <c r="Y257" s="41"/>
      <c r="Z257" s="41"/>
      <c r="AA257" s="41"/>
      <c r="AB257" s="45"/>
      <c r="AC257" s="45"/>
      <c r="AD257" s="45"/>
      <c r="AE257" s="41"/>
      <c r="AF257" s="41"/>
      <c r="AG257" s="41"/>
      <c r="AH257" s="45"/>
      <c r="AI257" s="45">
        <v>26</v>
      </c>
      <c r="AJ257" s="45">
        <v>13</v>
      </c>
      <c r="AK257" s="41"/>
      <c r="AL257" s="41"/>
      <c r="AM257" s="41"/>
    </row>
    <row r="258" spans="1:39">
      <c r="A258" s="71"/>
      <c r="B258" s="65"/>
      <c r="C258" s="68"/>
      <c r="D258" s="69"/>
      <c r="E258" s="41" t="s">
        <v>37</v>
      </c>
      <c r="F258" s="41">
        <f t="shared" si="117"/>
        <v>1.5</v>
      </c>
      <c r="G258" s="41">
        <f t="shared" si="118"/>
        <v>0</v>
      </c>
      <c r="H258" s="41">
        <f t="shared" si="119"/>
        <v>1</v>
      </c>
      <c r="I258" s="41">
        <f t="shared" si="120"/>
        <v>0.5</v>
      </c>
      <c r="J258" s="45"/>
      <c r="K258" s="45"/>
      <c r="L258" s="45"/>
      <c r="M258" s="41"/>
      <c r="N258" s="41"/>
      <c r="O258" s="41"/>
      <c r="P258" s="45"/>
      <c r="Q258" s="34"/>
      <c r="R258" s="45"/>
      <c r="S258" s="41"/>
      <c r="T258" s="41"/>
      <c r="U258" s="41"/>
      <c r="V258" s="45"/>
      <c r="W258" s="45"/>
      <c r="X258" s="45"/>
      <c r="Y258" s="41"/>
      <c r="Z258" s="41"/>
      <c r="AA258" s="41"/>
      <c r="AB258" s="45"/>
      <c r="AC258" s="45"/>
      <c r="AD258" s="45"/>
      <c r="AE258" s="41"/>
      <c r="AF258" s="41"/>
      <c r="AG258" s="41"/>
      <c r="AH258" s="45"/>
      <c r="AI258" s="45">
        <v>1</v>
      </c>
      <c r="AJ258" s="45">
        <v>0.5</v>
      </c>
      <c r="AK258" s="41"/>
      <c r="AL258" s="41"/>
      <c r="AM258" s="41"/>
    </row>
    <row r="259" spans="1:39">
      <c r="A259" s="62">
        <v>110</v>
      </c>
      <c r="B259" s="64" t="s">
        <v>84</v>
      </c>
      <c r="C259" s="66" t="s">
        <v>35</v>
      </c>
      <c r="D259" s="67"/>
      <c r="E259" s="16" t="s">
        <v>36</v>
      </c>
      <c r="F259" s="38">
        <f t="shared" si="113"/>
        <v>39</v>
      </c>
      <c r="G259" s="38">
        <f t="shared" si="114"/>
        <v>0</v>
      </c>
      <c r="H259" s="38">
        <f t="shared" si="115"/>
        <v>26</v>
      </c>
      <c r="I259" s="38">
        <f t="shared" si="116"/>
        <v>13</v>
      </c>
      <c r="J259" s="37"/>
      <c r="K259" s="17"/>
      <c r="L259" s="17"/>
      <c r="M259" s="16"/>
      <c r="N259" s="16"/>
      <c r="O259" s="16"/>
      <c r="P259" s="37"/>
      <c r="Q259" s="37"/>
      <c r="R259" s="37"/>
      <c r="S259" s="16"/>
      <c r="T259" s="16"/>
      <c r="U259" s="16"/>
      <c r="V259" s="17"/>
      <c r="W259" s="17"/>
      <c r="X259" s="17"/>
      <c r="Y259" s="16"/>
      <c r="Z259" s="16"/>
      <c r="AA259" s="16"/>
      <c r="AB259" s="17"/>
      <c r="AC259" s="17"/>
      <c r="AD259" s="17"/>
      <c r="AE259" s="16"/>
      <c r="AF259" s="16"/>
      <c r="AG259" s="16"/>
      <c r="AH259" s="17"/>
      <c r="AI259" s="45">
        <v>26</v>
      </c>
      <c r="AJ259" s="45">
        <v>13</v>
      </c>
      <c r="AK259" s="16"/>
      <c r="AL259" s="16"/>
      <c r="AM259" s="16"/>
    </row>
    <row r="260" spans="1:39">
      <c r="A260" s="63"/>
      <c r="B260" s="65"/>
      <c r="C260" s="68"/>
      <c r="D260" s="69"/>
      <c r="E260" s="16" t="s">
        <v>37</v>
      </c>
      <c r="F260" s="38">
        <f t="shared" si="113"/>
        <v>1.5</v>
      </c>
      <c r="G260" s="38">
        <f t="shared" si="114"/>
        <v>0</v>
      </c>
      <c r="H260" s="38">
        <f t="shared" si="115"/>
        <v>1</v>
      </c>
      <c r="I260" s="38">
        <f t="shared" si="116"/>
        <v>0.5</v>
      </c>
      <c r="J260" s="17"/>
      <c r="K260" s="17"/>
      <c r="L260" s="17"/>
      <c r="M260" s="16"/>
      <c r="N260" s="16"/>
      <c r="O260" s="16"/>
      <c r="P260" s="37"/>
      <c r="Q260" s="37"/>
      <c r="R260" s="37"/>
      <c r="S260" s="16"/>
      <c r="T260" s="16"/>
      <c r="U260" s="16"/>
      <c r="V260" s="17"/>
      <c r="W260" s="17"/>
      <c r="X260" s="17"/>
      <c r="Y260" s="16"/>
      <c r="Z260" s="16"/>
      <c r="AA260" s="16"/>
      <c r="AB260" s="17"/>
      <c r="AC260" s="17"/>
      <c r="AD260" s="17"/>
      <c r="AE260" s="16"/>
      <c r="AF260" s="16"/>
      <c r="AG260" s="16"/>
      <c r="AH260" s="17"/>
      <c r="AI260" s="45">
        <v>1</v>
      </c>
      <c r="AJ260" s="45">
        <v>0.5</v>
      </c>
      <c r="AK260" s="16"/>
      <c r="AL260" s="16"/>
      <c r="AM260" s="16"/>
    </row>
    <row r="261" spans="1:39">
      <c r="A261" s="70">
        <v>111</v>
      </c>
      <c r="B261" s="64" t="s">
        <v>85</v>
      </c>
      <c r="C261" s="66" t="s">
        <v>35</v>
      </c>
      <c r="D261" s="67"/>
      <c r="E261" s="41" t="s">
        <v>36</v>
      </c>
      <c r="F261" s="41">
        <f t="shared" si="113"/>
        <v>26</v>
      </c>
      <c r="G261" s="41">
        <f t="shared" si="114"/>
        <v>0</v>
      </c>
      <c r="H261" s="41">
        <f t="shared" si="115"/>
        <v>13</v>
      </c>
      <c r="I261" s="41">
        <f t="shared" si="116"/>
        <v>13</v>
      </c>
      <c r="J261" s="45"/>
      <c r="K261" s="45"/>
      <c r="L261" s="45"/>
      <c r="M261" s="41"/>
      <c r="N261" s="41"/>
      <c r="O261" s="41"/>
      <c r="P261" s="45"/>
      <c r="Q261" s="34"/>
      <c r="R261" s="45"/>
      <c r="S261" s="41"/>
      <c r="T261" s="41"/>
      <c r="U261" s="41"/>
      <c r="V261" s="45"/>
      <c r="W261" s="45"/>
      <c r="X261" s="45"/>
      <c r="Y261" s="41"/>
      <c r="Z261" s="41"/>
      <c r="AA261" s="41"/>
      <c r="AB261" s="45"/>
      <c r="AC261" s="45"/>
      <c r="AD261" s="45"/>
      <c r="AE261" s="41"/>
      <c r="AF261" s="41"/>
      <c r="AG261" s="41"/>
      <c r="AH261" s="45"/>
      <c r="AI261" s="45">
        <v>13</v>
      </c>
      <c r="AJ261" s="45">
        <v>13</v>
      </c>
      <c r="AK261" s="41"/>
      <c r="AL261" s="41"/>
      <c r="AM261" s="41"/>
    </row>
    <row r="262" spans="1:39">
      <c r="A262" s="71"/>
      <c r="B262" s="65"/>
      <c r="C262" s="68"/>
      <c r="D262" s="69"/>
      <c r="E262" s="41" t="s">
        <v>37</v>
      </c>
      <c r="F262" s="41">
        <f t="shared" si="113"/>
        <v>1</v>
      </c>
      <c r="G262" s="41">
        <f t="shared" si="114"/>
        <v>0</v>
      </c>
      <c r="H262" s="41">
        <f t="shared" si="115"/>
        <v>0.5</v>
      </c>
      <c r="I262" s="41">
        <f t="shared" si="116"/>
        <v>0.5</v>
      </c>
      <c r="J262" s="45"/>
      <c r="K262" s="45"/>
      <c r="L262" s="45"/>
      <c r="M262" s="41"/>
      <c r="N262" s="41"/>
      <c r="O262" s="41"/>
      <c r="P262" s="45"/>
      <c r="Q262" s="34"/>
      <c r="R262" s="45"/>
      <c r="S262" s="41"/>
      <c r="T262" s="41"/>
      <c r="U262" s="41"/>
      <c r="V262" s="45"/>
      <c r="W262" s="45"/>
      <c r="X262" s="45"/>
      <c r="Y262" s="41"/>
      <c r="Z262" s="41"/>
      <c r="AA262" s="41"/>
      <c r="AB262" s="45"/>
      <c r="AC262" s="45"/>
      <c r="AD262" s="45"/>
      <c r="AE262" s="41"/>
      <c r="AF262" s="41"/>
      <c r="AG262" s="41"/>
      <c r="AH262" s="45"/>
      <c r="AI262" s="45">
        <v>0.5</v>
      </c>
      <c r="AJ262" s="45">
        <v>0.5</v>
      </c>
      <c r="AK262" s="41"/>
      <c r="AL262" s="41"/>
      <c r="AM262" s="41"/>
    </row>
    <row r="263" spans="1:39">
      <c r="A263" s="62">
        <v>112</v>
      </c>
      <c r="B263" s="64" t="s">
        <v>125</v>
      </c>
      <c r="C263" s="66" t="s">
        <v>35</v>
      </c>
      <c r="D263" s="67"/>
      <c r="E263" s="41" t="s">
        <v>36</v>
      </c>
      <c r="F263" s="41">
        <f t="shared" ref="F263:F286" si="121">SUM(G263:I263)</f>
        <v>26</v>
      </c>
      <c r="G263" s="41">
        <f t="shared" ref="G263:G286" si="122">SUM(J263+M263+P263+S263+V263+Y263+AB263+AE263+AH263+AK263)</f>
        <v>0</v>
      </c>
      <c r="H263" s="41">
        <f t="shared" ref="H263:H286" si="123">SUM(K263+N263+Q263+T263+W263+Z263+AC263+AF263+AI263+AL263)</f>
        <v>13</v>
      </c>
      <c r="I263" s="41">
        <f t="shared" ref="I263:I286" si="124">SUM(L263+O263+R263+U263+X263+AA263+AD263+AG263+AJ263+AM263)</f>
        <v>13</v>
      </c>
      <c r="J263" s="45"/>
      <c r="K263" s="45"/>
      <c r="L263" s="45"/>
      <c r="M263" s="41"/>
      <c r="N263" s="41"/>
      <c r="O263" s="41"/>
      <c r="P263" s="45"/>
      <c r="Q263" s="45"/>
      <c r="R263" s="45"/>
      <c r="S263" s="41"/>
      <c r="T263" s="41"/>
      <c r="U263" s="41"/>
      <c r="V263" s="45"/>
      <c r="W263" s="45"/>
      <c r="X263" s="45"/>
      <c r="Y263" s="41"/>
      <c r="Z263" s="41"/>
      <c r="AA263" s="41"/>
      <c r="AB263" s="45"/>
      <c r="AC263" s="45"/>
      <c r="AD263" s="45"/>
      <c r="AE263" s="41"/>
      <c r="AF263" s="41">
        <v>13</v>
      </c>
      <c r="AG263" s="41">
        <v>13</v>
      </c>
      <c r="AH263" s="45"/>
      <c r="AI263" s="45"/>
      <c r="AJ263" s="45"/>
      <c r="AK263" s="41"/>
      <c r="AL263" s="41"/>
      <c r="AM263" s="41"/>
    </row>
    <row r="264" spans="1:39">
      <c r="A264" s="63"/>
      <c r="B264" s="65"/>
      <c r="C264" s="68"/>
      <c r="D264" s="69"/>
      <c r="E264" s="41" t="s">
        <v>37</v>
      </c>
      <c r="F264" s="41">
        <f t="shared" si="121"/>
        <v>1</v>
      </c>
      <c r="G264" s="41">
        <f t="shared" si="122"/>
        <v>0</v>
      </c>
      <c r="H264" s="41">
        <f t="shared" si="123"/>
        <v>0.5</v>
      </c>
      <c r="I264" s="41">
        <f t="shared" si="124"/>
        <v>0.5</v>
      </c>
      <c r="J264" s="45"/>
      <c r="K264" s="45"/>
      <c r="L264" s="45"/>
      <c r="M264" s="41"/>
      <c r="N264" s="41"/>
      <c r="O264" s="41"/>
      <c r="P264" s="45"/>
      <c r="Q264" s="45"/>
      <c r="R264" s="45"/>
      <c r="S264" s="41"/>
      <c r="T264" s="41"/>
      <c r="U264" s="41"/>
      <c r="V264" s="45"/>
      <c r="W264" s="45"/>
      <c r="X264" s="45"/>
      <c r="Y264" s="41"/>
      <c r="Z264" s="41"/>
      <c r="AA264" s="41"/>
      <c r="AB264" s="45"/>
      <c r="AC264" s="45"/>
      <c r="AD264" s="45"/>
      <c r="AE264" s="41"/>
      <c r="AF264" s="41">
        <v>0.5</v>
      </c>
      <c r="AG264" s="41">
        <v>0.5</v>
      </c>
      <c r="AH264" s="45"/>
      <c r="AI264" s="45"/>
      <c r="AJ264" s="45"/>
      <c r="AK264" s="41"/>
      <c r="AL264" s="41"/>
      <c r="AM264" s="41"/>
    </row>
    <row r="265" spans="1:39">
      <c r="A265" s="70">
        <v>113</v>
      </c>
      <c r="B265" s="64" t="s">
        <v>126</v>
      </c>
      <c r="C265" s="66" t="s">
        <v>35</v>
      </c>
      <c r="D265" s="67"/>
      <c r="E265" s="41" t="s">
        <v>36</v>
      </c>
      <c r="F265" s="41">
        <f t="shared" si="121"/>
        <v>39</v>
      </c>
      <c r="G265" s="41">
        <f t="shared" si="122"/>
        <v>0</v>
      </c>
      <c r="H265" s="41">
        <f t="shared" si="123"/>
        <v>26</v>
      </c>
      <c r="I265" s="41">
        <f t="shared" si="124"/>
        <v>13</v>
      </c>
      <c r="J265" s="45"/>
      <c r="K265" s="45"/>
      <c r="L265" s="45"/>
      <c r="M265" s="41"/>
      <c r="N265" s="41"/>
      <c r="O265" s="41"/>
      <c r="P265" s="45"/>
      <c r="Q265" s="34"/>
      <c r="R265" s="45"/>
      <c r="S265" s="41"/>
      <c r="T265" s="41"/>
      <c r="U265" s="41"/>
      <c r="V265" s="45"/>
      <c r="W265" s="45">
        <v>26</v>
      </c>
      <c r="X265" s="45">
        <v>13</v>
      </c>
      <c r="Y265" s="41"/>
      <c r="Z265" s="41"/>
      <c r="AA265" s="41"/>
      <c r="AB265" s="45"/>
      <c r="AC265" s="45"/>
      <c r="AD265" s="45"/>
      <c r="AE265" s="41"/>
      <c r="AF265" s="41"/>
      <c r="AG265" s="41"/>
      <c r="AH265" s="45"/>
      <c r="AI265" s="45"/>
      <c r="AJ265" s="45"/>
      <c r="AK265" s="41"/>
      <c r="AL265" s="41"/>
      <c r="AM265" s="41"/>
    </row>
    <row r="266" spans="1:39">
      <c r="A266" s="71"/>
      <c r="B266" s="65"/>
      <c r="C266" s="68"/>
      <c r="D266" s="69"/>
      <c r="E266" s="41" t="s">
        <v>37</v>
      </c>
      <c r="F266" s="41">
        <f t="shared" si="121"/>
        <v>1.5</v>
      </c>
      <c r="G266" s="41">
        <f t="shared" si="122"/>
        <v>0</v>
      </c>
      <c r="H266" s="41">
        <f t="shared" si="123"/>
        <v>1</v>
      </c>
      <c r="I266" s="41">
        <f t="shared" si="124"/>
        <v>0.5</v>
      </c>
      <c r="J266" s="45"/>
      <c r="K266" s="45"/>
      <c r="L266" s="45"/>
      <c r="M266" s="41"/>
      <c r="N266" s="41"/>
      <c r="O266" s="41"/>
      <c r="P266" s="45"/>
      <c r="Q266" s="34"/>
      <c r="R266" s="45"/>
      <c r="S266" s="41"/>
      <c r="T266" s="41"/>
      <c r="U266" s="41"/>
      <c r="V266" s="45"/>
      <c r="W266" s="45">
        <v>1</v>
      </c>
      <c r="X266" s="45">
        <v>0.5</v>
      </c>
      <c r="Y266" s="41"/>
      <c r="Z266" s="41"/>
      <c r="AA266" s="41"/>
      <c r="AB266" s="45"/>
      <c r="AC266" s="45"/>
      <c r="AD266" s="45"/>
      <c r="AE266" s="41"/>
      <c r="AF266" s="41"/>
      <c r="AG266" s="41"/>
      <c r="AH266" s="45"/>
      <c r="AI266" s="45"/>
      <c r="AJ266" s="45"/>
      <c r="AK266" s="41"/>
      <c r="AL266" s="41"/>
      <c r="AM266" s="41"/>
    </row>
    <row r="267" spans="1:39">
      <c r="A267" s="62">
        <v>114</v>
      </c>
      <c r="B267" s="64" t="s">
        <v>134</v>
      </c>
      <c r="C267" s="66" t="s">
        <v>35</v>
      </c>
      <c r="D267" s="67"/>
      <c r="E267" s="41" t="s">
        <v>36</v>
      </c>
      <c r="F267" s="41">
        <f t="shared" ref="F267:F276" si="125">SUM(G267:I267)</f>
        <v>26</v>
      </c>
      <c r="G267" s="41">
        <f t="shared" ref="G267:G276" si="126">SUM(J267+M267+P267+S267+V267+Y267+AB267+AE267+AH267+AK267)</f>
        <v>0</v>
      </c>
      <c r="H267" s="41">
        <f t="shared" ref="H267:H276" si="127">SUM(K267+N267+Q267+T267+W267+Z267+AC267+AF267+AI267+AL267)</f>
        <v>13</v>
      </c>
      <c r="I267" s="41">
        <f t="shared" ref="I267:I276" si="128">SUM(L267+O267+R267+U267+X267+AA267+AD267+AG267+AJ267+AM267)</f>
        <v>13</v>
      </c>
      <c r="J267" s="45"/>
      <c r="K267" s="45"/>
      <c r="L267" s="45"/>
      <c r="M267" s="41"/>
      <c r="N267" s="41">
        <v>13</v>
      </c>
      <c r="O267" s="41">
        <v>13</v>
      </c>
      <c r="P267" s="45"/>
      <c r="Q267" s="45"/>
      <c r="R267" s="45"/>
      <c r="S267" s="41"/>
      <c r="T267" s="41"/>
      <c r="U267" s="41"/>
      <c r="V267" s="45"/>
      <c r="W267" s="45"/>
      <c r="X267" s="45"/>
      <c r="Y267" s="41"/>
      <c r="Z267" s="41"/>
      <c r="AA267" s="41"/>
      <c r="AB267" s="45"/>
      <c r="AC267" s="45"/>
      <c r="AD267" s="45"/>
      <c r="AE267" s="41"/>
      <c r="AF267" s="41"/>
      <c r="AG267" s="41"/>
      <c r="AH267" s="45"/>
      <c r="AI267" s="45"/>
      <c r="AJ267" s="45"/>
      <c r="AK267" s="41"/>
      <c r="AL267" s="41"/>
      <c r="AM267" s="41"/>
    </row>
    <row r="268" spans="1:39">
      <c r="A268" s="63"/>
      <c r="B268" s="65"/>
      <c r="C268" s="68"/>
      <c r="D268" s="69"/>
      <c r="E268" s="41" t="s">
        <v>37</v>
      </c>
      <c r="F268" s="41">
        <f t="shared" si="125"/>
        <v>1</v>
      </c>
      <c r="G268" s="41">
        <f t="shared" si="126"/>
        <v>0</v>
      </c>
      <c r="H268" s="41">
        <f t="shared" si="127"/>
        <v>0.5</v>
      </c>
      <c r="I268" s="41">
        <f t="shared" si="128"/>
        <v>0.5</v>
      </c>
      <c r="J268" s="45"/>
      <c r="K268" s="45"/>
      <c r="L268" s="45"/>
      <c r="M268" s="41"/>
      <c r="N268" s="41">
        <v>0.5</v>
      </c>
      <c r="O268" s="41">
        <v>0.5</v>
      </c>
      <c r="P268" s="45"/>
      <c r="Q268" s="45"/>
      <c r="R268" s="45"/>
      <c r="S268" s="41"/>
      <c r="T268" s="41"/>
      <c r="U268" s="41"/>
      <c r="V268" s="45"/>
      <c r="W268" s="45"/>
      <c r="X268" s="45"/>
      <c r="Y268" s="41"/>
      <c r="Z268" s="41"/>
      <c r="AA268" s="41"/>
      <c r="AB268" s="45"/>
      <c r="AC268" s="45"/>
      <c r="AD268" s="45"/>
      <c r="AE268" s="41"/>
      <c r="AF268" s="41"/>
      <c r="AG268" s="41"/>
      <c r="AH268" s="45"/>
      <c r="AI268" s="45"/>
      <c r="AJ268" s="45"/>
      <c r="AK268" s="41"/>
      <c r="AL268" s="41"/>
      <c r="AM268" s="41"/>
    </row>
    <row r="269" spans="1:39">
      <c r="A269" s="70">
        <v>115</v>
      </c>
      <c r="B269" s="64" t="s">
        <v>127</v>
      </c>
      <c r="C269" s="66" t="s">
        <v>35</v>
      </c>
      <c r="D269" s="67"/>
      <c r="E269" s="41" t="s">
        <v>36</v>
      </c>
      <c r="F269" s="41">
        <f t="shared" si="125"/>
        <v>26</v>
      </c>
      <c r="G269" s="41">
        <f t="shared" si="126"/>
        <v>0</v>
      </c>
      <c r="H269" s="41">
        <f t="shared" si="127"/>
        <v>13</v>
      </c>
      <c r="I269" s="41">
        <f t="shared" si="128"/>
        <v>13</v>
      </c>
      <c r="J269" s="45"/>
      <c r="K269" s="45"/>
      <c r="L269" s="45"/>
      <c r="M269" s="41"/>
      <c r="N269" s="41"/>
      <c r="O269" s="41"/>
      <c r="P269" s="45"/>
      <c r="Q269" s="45"/>
      <c r="R269" s="45"/>
      <c r="S269" s="41"/>
      <c r="T269" s="41"/>
      <c r="U269" s="41"/>
      <c r="V269" s="45"/>
      <c r="W269" s="45"/>
      <c r="X269" s="45"/>
      <c r="Y269" s="41"/>
      <c r="Z269" s="41"/>
      <c r="AA269" s="41"/>
      <c r="AB269" s="45"/>
      <c r="AC269" s="45"/>
      <c r="AD269" s="45"/>
      <c r="AE269" s="41"/>
      <c r="AF269" s="41">
        <v>13</v>
      </c>
      <c r="AG269" s="41">
        <v>13</v>
      </c>
      <c r="AH269" s="45"/>
      <c r="AI269" s="45"/>
      <c r="AJ269" s="45"/>
      <c r="AK269" s="41"/>
      <c r="AL269" s="41"/>
      <c r="AM269" s="41"/>
    </row>
    <row r="270" spans="1:39">
      <c r="A270" s="71"/>
      <c r="B270" s="65"/>
      <c r="C270" s="68"/>
      <c r="D270" s="69"/>
      <c r="E270" s="41" t="s">
        <v>37</v>
      </c>
      <c r="F270" s="41">
        <f t="shared" si="125"/>
        <v>1</v>
      </c>
      <c r="G270" s="41">
        <f t="shared" si="126"/>
        <v>0</v>
      </c>
      <c r="H270" s="41">
        <f t="shared" si="127"/>
        <v>0.5</v>
      </c>
      <c r="I270" s="41">
        <f t="shared" si="128"/>
        <v>0.5</v>
      </c>
      <c r="J270" s="45"/>
      <c r="K270" s="45"/>
      <c r="L270" s="45"/>
      <c r="M270" s="41"/>
      <c r="N270" s="41"/>
      <c r="O270" s="41"/>
      <c r="P270" s="45"/>
      <c r="Q270" s="45"/>
      <c r="R270" s="45"/>
      <c r="S270" s="41"/>
      <c r="T270" s="41"/>
      <c r="U270" s="41"/>
      <c r="V270" s="45"/>
      <c r="W270" s="45"/>
      <c r="X270" s="45"/>
      <c r="Y270" s="41"/>
      <c r="Z270" s="41"/>
      <c r="AA270" s="41"/>
      <c r="AB270" s="45"/>
      <c r="AC270" s="45"/>
      <c r="AD270" s="45"/>
      <c r="AE270" s="41"/>
      <c r="AF270" s="41">
        <v>0.5</v>
      </c>
      <c r="AG270" s="41">
        <v>0.5</v>
      </c>
      <c r="AH270" s="45"/>
      <c r="AI270" s="45"/>
      <c r="AJ270" s="45"/>
      <c r="AK270" s="41"/>
      <c r="AL270" s="41"/>
      <c r="AM270" s="41"/>
    </row>
    <row r="271" spans="1:39">
      <c r="A271" s="62">
        <v>116</v>
      </c>
      <c r="B271" s="64" t="s">
        <v>128</v>
      </c>
      <c r="C271" s="66" t="s">
        <v>35</v>
      </c>
      <c r="D271" s="67"/>
      <c r="E271" s="41" t="s">
        <v>36</v>
      </c>
      <c r="F271" s="41">
        <f t="shared" si="125"/>
        <v>39</v>
      </c>
      <c r="G271" s="41">
        <f t="shared" si="126"/>
        <v>0</v>
      </c>
      <c r="H271" s="41">
        <f t="shared" si="127"/>
        <v>26</v>
      </c>
      <c r="I271" s="41">
        <f t="shared" si="128"/>
        <v>13</v>
      </c>
      <c r="J271" s="45"/>
      <c r="K271" s="45"/>
      <c r="L271" s="45"/>
      <c r="M271" s="41"/>
      <c r="N271" s="41"/>
      <c r="O271" s="41"/>
      <c r="P271" s="45"/>
      <c r="Q271" s="34"/>
      <c r="R271" s="45"/>
      <c r="S271" s="41"/>
      <c r="T271" s="41"/>
      <c r="U271" s="41"/>
      <c r="V271" s="45"/>
      <c r="W271" s="45"/>
      <c r="X271" s="45"/>
      <c r="Y271" s="41"/>
      <c r="Z271" s="41">
        <v>26</v>
      </c>
      <c r="AA271" s="41">
        <v>13</v>
      </c>
      <c r="AB271" s="45"/>
      <c r="AC271" s="45"/>
      <c r="AD271" s="45"/>
      <c r="AE271" s="41"/>
      <c r="AF271" s="41"/>
      <c r="AG271" s="41"/>
      <c r="AH271" s="45"/>
      <c r="AI271" s="45"/>
      <c r="AJ271" s="45"/>
      <c r="AK271" s="41"/>
      <c r="AL271" s="41"/>
      <c r="AM271" s="41"/>
    </row>
    <row r="272" spans="1:39">
      <c r="A272" s="63"/>
      <c r="B272" s="65"/>
      <c r="C272" s="68"/>
      <c r="D272" s="69"/>
      <c r="E272" s="41" t="s">
        <v>37</v>
      </c>
      <c r="F272" s="41">
        <f t="shared" si="125"/>
        <v>1.5</v>
      </c>
      <c r="G272" s="41">
        <f t="shared" si="126"/>
        <v>0</v>
      </c>
      <c r="H272" s="41">
        <f t="shared" si="127"/>
        <v>1</v>
      </c>
      <c r="I272" s="41">
        <f t="shared" si="128"/>
        <v>0.5</v>
      </c>
      <c r="J272" s="45"/>
      <c r="K272" s="45"/>
      <c r="L272" s="45"/>
      <c r="M272" s="41"/>
      <c r="N272" s="41"/>
      <c r="O272" s="41"/>
      <c r="P272" s="45"/>
      <c r="Q272" s="34"/>
      <c r="R272" s="45"/>
      <c r="S272" s="41"/>
      <c r="T272" s="41"/>
      <c r="U272" s="41"/>
      <c r="V272" s="45"/>
      <c r="W272" s="45"/>
      <c r="X272" s="45"/>
      <c r="Y272" s="41"/>
      <c r="Z272" s="41">
        <v>1</v>
      </c>
      <c r="AA272" s="41">
        <v>0.5</v>
      </c>
      <c r="AB272" s="45"/>
      <c r="AC272" s="45"/>
      <c r="AD272" s="45"/>
      <c r="AE272" s="41"/>
      <c r="AF272" s="41"/>
      <c r="AG272" s="41"/>
      <c r="AH272" s="45"/>
      <c r="AI272" s="45"/>
      <c r="AJ272" s="45"/>
      <c r="AK272" s="41"/>
      <c r="AL272" s="41"/>
      <c r="AM272" s="41"/>
    </row>
    <row r="273" spans="1:39">
      <c r="A273" s="70">
        <v>117</v>
      </c>
      <c r="B273" s="64" t="s">
        <v>86</v>
      </c>
      <c r="C273" s="66" t="s">
        <v>35</v>
      </c>
      <c r="D273" s="67"/>
      <c r="E273" s="41" t="s">
        <v>36</v>
      </c>
      <c r="F273" s="41">
        <f t="shared" si="125"/>
        <v>39</v>
      </c>
      <c r="G273" s="41">
        <f t="shared" si="126"/>
        <v>0</v>
      </c>
      <c r="H273" s="41">
        <f t="shared" si="127"/>
        <v>26</v>
      </c>
      <c r="I273" s="41">
        <f t="shared" si="128"/>
        <v>13</v>
      </c>
      <c r="J273" s="45"/>
      <c r="K273" s="45"/>
      <c r="L273" s="45"/>
      <c r="M273" s="41"/>
      <c r="N273" s="41"/>
      <c r="O273" s="41"/>
      <c r="P273" s="45"/>
      <c r="Q273" s="45">
        <v>26</v>
      </c>
      <c r="R273" s="45">
        <v>13</v>
      </c>
      <c r="S273" s="41"/>
      <c r="T273" s="41"/>
      <c r="U273" s="41"/>
      <c r="V273" s="45"/>
      <c r="W273" s="45"/>
      <c r="X273" s="45"/>
      <c r="Y273" s="41"/>
      <c r="Z273" s="41"/>
      <c r="AA273" s="41"/>
      <c r="AB273" s="45"/>
      <c r="AC273" s="45"/>
      <c r="AD273" s="45"/>
      <c r="AE273" s="41"/>
      <c r="AF273" s="41"/>
      <c r="AG273" s="41"/>
      <c r="AH273" s="45"/>
      <c r="AI273" s="45"/>
      <c r="AJ273" s="45"/>
      <c r="AK273" s="41"/>
      <c r="AL273" s="41"/>
      <c r="AM273" s="41"/>
    </row>
    <row r="274" spans="1:39">
      <c r="A274" s="71"/>
      <c r="B274" s="65"/>
      <c r="C274" s="68"/>
      <c r="D274" s="69"/>
      <c r="E274" s="41" t="s">
        <v>37</v>
      </c>
      <c r="F274" s="41">
        <f t="shared" si="125"/>
        <v>1.5</v>
      </c>
      <c r="G274" s="41">
        <f t="shared" si="126"/>
        <v>0</v>
      </c>
      <c r="H274" s="41">
        <f t="shared" si="127"/>
        <v>1</v>
      </c>
      <c r="I274" s="41">
        <f t="shared" si="128"/>
        <v>0.5</v>
      </c>
      <c r="J274" s="45"/>
      <c r="K274" s="45"/>
      <c r="L274" s="45"/>
      <c r="M274" s="41"/>
      <c r="N274" s="41"/>
      <c r="O274" s="41"/>
      <c r="P274" s="45"/>
      <c r="Q274" s="45">
        <v>1</v>
      </c>
      <c r="R274" s="45">
        <v>0.5</v>
      </c>
      <c r="S274" s="41"/>
      <c r="T274" s="41"/>
      <c r="U274" s="41"/>
      <c r="V274" s="45"/>
      <c r="W274" s="45"/>
      <c r="X274" s="45"/>
      <c r="Y274" s="41"/>
      <c r="Z274" s="41"/>
      <c r="AA274" s="41"/>
      <c r="AB274" s="45"/>
      <c r="AC274" s="45"/>
      <c r="AD274" s="45"/>
      <c r="AE274" s="41"/>
      <c r="AF274" s="41"/>
      <c r="AG274" s="41"/>
      <c r="AH274" s="45"/>
      <c r="AI274" s="45"/>
      <c r="AJ274" s="45"/>
      <c r="AK274" s="41"/>
      <c r="AL274" s="41"/>
      <c r="AM274" s="41"/>
    </row>
    <row r="275" spans="1:39">
      <c r="A275" s="62">
        <v>118</v>
      </c>
      <c r="B275" s="64" t="s">
        <v>86</v>
      </c>
      <c r="C275" s="66" t="s">
        <v>35</v>
      </c>
      <c r="D275" s="67"/>
      <c r="E275" s="41" t="s">
        <v>36</v>
      </c>
      <c r="F275" s="41">
        <f t="shared" si="125"/>
        <v>39</v>
      </c>
      <c r="G275" s="41">
        <f t="shared" si="126"/>
        <v>0</v>
      </c>
      <c r="H275" s="41">
        <f t="shared" si="127"/>
        <v>26</v>
      </c>
      <c r="I275" s="41">
        <f t="shared" si="128"/>
        <v>13</v>
      </c>
      <c r="J275" s="45"/>
      <c r="K275" s="45"/>
      <c r="L275" s="45"/>
      <c r="M275" s="41"/>
      <c r="N275" s="41"/>
      <c r="O275" s="41"/>
      <c r="P275" s="45"/>
      <c r="Q275" s="45">
        <v>26</v>
      </c>
      <c r="R275" s="45">
        <v>13</v>
      </c>
      <c r="S275" s="41"/>
      <c r="T275" s="41"/>
      <c r="U275" s="41"/>
      <c r="V275" s="45"/>
      <c r="W275" s="45"/>
      <c r="X275" s="45"/>
      <c r="Y275" s="41"/>
      <c r="Z275" s="41"/>
      <c r="AA275" s="41"/>
      <c r="AB275" s="45"/>
      <c r="AC275" s="45"/>
      <c r="AD275" s="45"/>
      <c r="AE275" s="41"/>
      <c r="AF275" s="41"/>
      <c r="AG275" s="41"/>
      <c r="AH275" s="45"/>
      <c r="AI275" s="45"/>
      <c r="AJ275" s="45"/>
      <c r="AK275" s="41"/>
      <c r="AL275" s="41"/>
      <c r="AM275" s="41"/>
    </row>
    <row r="276" spans="1:39">
      <c r="A276" s="63"/>
      <c r="B276" s="65"/>
      <c r="C276" s="68"/>
      <c r="D276" s="69"/>
      <c r="E276" s="41" t="s">
        <v>37</v>
      </c>
      <c r="F276" s="41">
        <f t="shared" si="125"/>
        <v>1.5</v>
      </c>
      <c r="G276" s="41">
        <f t="shared" si="126"/>
        <v>0</v>
      </c>
      <c r="H276" s="41">
        <f t="shared" si="127"/>
        <v>1</v>
      </c>
      <c r="I276" s="41">
        <f t="shared" si="128"/>
        <v>0.5</v>
      </c>
      <c r="J276" s="45"/>
      <c r="K276" s="45"/>
      <c r="L276" s="45"/>
      <c r="M276" s="41"/>
      <c r="N276" s="41"/>
      <c r="O276" s="41"/>
      <c r="P276" s="45"/>
      <c r="Q276" s="45">
        <v>1</v>
      </c>
      <c r="R276" s="45">
        <v>0.5</v>
      </c>
      <c r="S276" s="41"/>
      <c r="T276" s="41"/>
      <c r="U276" s="41"/>
      <c r="V276" s="45"/>
      <c r="W276" s="45"/>
      <c r="X276" s="45"/>
      <c r="Y276" s="41"/>
      <c r="Z276" s="41"/>
      <c r="AA276" s="41"/>
      <c r="AB276" s="45"/>
      <c r="AC276" s="45"/>
      <c r="AD276" s="45"/>
      <c r="AE276" s="41"/>
      <c r="AF276" s="41"/>
      <c r="AG276" s="41"/>
      <c r="AH276" s="45"/>
      <c r="AI276" s="45"/>
      <c r="AJ276" s="45"/>
      <c r="AK276" s="41"/>
      <c r="AL276" s="41"/>
      <c r="AM276" s="41"/>
    </row>
    <row r="277" spans="1:39">
      <c r="A277" s="70">
        <v>119</v>
      </c>
      <c r="B277" s="64" t="s">
        <v>86</v>
      </c>
      <c r="C277" s="66" t="s">
        <v>35</v>
      </c>
      <c r="D277" s="67"/>
      <c r="E277" s="41" t="s">
        <v>36</v>
      </c>
      <c r="F277" s="41">
        <f t="shared" ref="F277:F282" si="129">SUM(G277:I277)</f>
        <v>39</v>
      </c>
      <c r="G277" s="41">
        <f t="shared" ref="G277:G282" si="130">SUM(J277+M277+P277+S277+V277+Y277+AB277+AE277+AH277+AK277)</f>
        <v>0</v>
      </c>
      <c r="H277" s="41">
        <f t="shared" ref="H277:H282" si="131">SUM(K277+N277+Q277+T277+W277+Z277+AC277+AF277+AI277+AL277)</f>
        <v>26</v>
      </c>
      <c r="I277" s="41">
        <f t="shared" ref="I277:I282" si="132">SUM(L277+O277+R277+U277+X277+AA277+AD277+AG277+AJ277+AM277)</f>
        <v>13</v>
      </c>
      <c r="J277" s="45"/>
      <c r="K277" s="45"/>
      <c r="L277" s="45"/>
      <c r="M277" s="41"/>
      <c r="N277" s="41"/>
      <c r="O277" s="41"/>
      <c r="P277" s="45"/>
      <c r="Q277" s="45">
        <v>26</v>
      </c>
      <c r="R277" s="45">
        <v>13</v>
      </c>
      <c r="S277" s="41"/>
      <c r="T277" s="41"/>
      <c r="U277" s="41"/>
      <c r="V277" s="45"/>
      <c r="W277" s="45"/>
      <c r="X277" s="45"/>
      <c r="Y277" s="41"/>
      <c r="Z277" s="41"/>
      <c r="AA277" s="41"/>
      <c r="AB277" s="45"/>
      <c r="AC277" s="45"/>
      <c r="AD277" s="45"/>
      <c r="AE277" s="41"/>
      <c r="AF277" s="41"/>
      <c r="AG277" s="41"/>
      <c r="AH277" s="45"/>
      <c r="AI277" s="45"/>
      <c r="AJ277" s="45"/>
      <c r="AK277" s="41"/>
      <c r="AL277" s="41"/>
      <c r="AM277" s="41"/>
    </row>
    <row r="278" spans="1:39">
      <c r="A278" s="71"/>
      <c r="B278" s="65"/>
      <c r="C278" s="68"/>
      <c r="D278" s="69"/>
      <c r="E278" s="41" t="s">
        <v>37</v>
      </c>
      <c r="F278" s="41">
        <f t="shared" si="129"/>
        <v>1.5</v>
      </c>
      <c r="G278" s="41">
        <f t="shared" si="130"/>
        <v>0</v>
      </c>
      <c r="H278" s="41">
        <f t="shared" si="131"/>
        <v>1</v>
      </c>
      <c r="I278" s="41">
        <f t="shared" si="132"/>
        <v>0.5</v>
      </c>
      <c r="J278" s="45"/>
      <c r="K278" s="45"/>
      <c r="L278" s="45"/>
      <c r="M278" s="41"/>
      <c r="N278" s="41"/>
      <c r="O278" s="41"/>
      <c r="P278" s="45"/>
      <c r="Q278" s="45">
        <v>1</v>
      </c>
      <c r="R278" s="45">
        <v>0.5</v>
      </c>
      <c r="S278" s="41"/>
      <c r="T278" s="41"/>
      <c r="U278" s="41"/>
      <c r="V278" s="45"/>
      <c r="W278" s="45"/>
      <c r="X278" s="45"/>
      <c r="Y278" s="41"/>
      <c r="Z278" s="41"/>
      <c r="AA278" s="41"/>
      <c r="AB278" s="45"/>
      <c r="AC278" s="45"/>
      <c r="AD278" s="45"/>
      <c r="AE278" s="41"/>
      <c r="AF278" s="41"/>
      <c r="AG278" s="41"/>
      <c r="AH278" s="45"/>
      <c r="AI278" s="45"/>
      <c r="AJ278" s="45"/>
      <c r="AK278" s="41"/>
      <c r="AL278" s="41"/>
      <c r="AM278" s="41"/>
    </row>
    <row r="279" spans="1:39">
      <c r="A279" s="62">
        <v>120</v>
      </c>
      <c r="B279" s="64" t="s">
        <v>86</v>
      </c>
      <c r="C279" s="66" t="s">
        <v>35</v>
      </c>
      <c r="D279" s="67"/>
      <c r="E279" s="41" t="s">
        <v>36</v>
      </c>
      <c r="F279" s="41">
        <f t="shared" si="129"/>
        <v>39</v>
      </c>
      <c r="G279" s="41">
        <f t="shared" si="130"/>
        <v>0</v>
      </c>
      <c r="H279" s="41">
        <f t="shared" si="131"/>
        <v>26</v>
      </c>
      <c r="I279" s="41">
        <f t="shared" si="132"/>
        <v>13</v>
      </c>
      <c r="J279" s="45"/>
      <c r="K279" s="45"/>
      <c r="L279" s="45"/>
      <c r="M279" s="41"/>
      <c r="N279" s="41"/>
      <c r="O279" s="41"/>
      <c r="P279" s="45"/>
      <c r="Q279" s="45">
        <v>26</v>
      </c>
      <c r="R279" s="45">
        <v>13</v>
      </c>
      <c r="S279" s="41"/>
      <c r="T279" s="41"/>
      <c r="U279" s="41"/>
      <c r="V279" s="45"/>
      <c r="W279" s="45"/>
      <c r="X279" s="45"/>
      <c r="Y279" s="41"/>
      <c r="Z279" s="41"/>
      <c r="AA279" s="41"/>
      <c r="AB279" s="45"/>
      <c r="AC279" s="45"/>
      <c r="AD279" s="45"/>
      <c r="AE279" s="41"/>
      <c r="AF279" s="41"/>
      <c r="AG279" s="41"/>
      <c r="AH279" s="45"/>
      <c r="AI279" s="45"/>
      <c r="AJ279" s="45"/>
      <c r="AK279" s="41"/>
      <c r="AL279" s="41"/>
      <c r="AM279" s="41"/>
    </row>
    <row r="280" spans="1:39">
      <c r="A280" s="63"/>
      <c r="B280" s="65"/>
      <c r="C280" s="68"/>
      <c r="D280" s="69"/>
      <c r="E280" s="41" t="s">
        <v>37</v>
      </c>
      <c r="F280" s="41">
        <f t="shared" si="129"/>
        <v>1.5</v>
      </c>
      <c r="G280" s="41">
        <f t="shared" si="130"/>
        <v>0</v>
      </c>
      <c r="H280" s="41">
        <f t="shared" si="131"/>
        <v>1</v>
      </c>
      <c r="I280" s="41">
        <f t="shared" si="132"/>
        <v>0.5</v>
      </c>
      <c r="J280" s="45"/>
      <c r="K280" s="45"/>
      <c r="L280" s="45"/>
      <c r="M280" s="41"/>
      <c r="N280" s="41"/>
      <c r="O280" s="41"/>
      <c r="P280" s="45"/>
      <c r="Q280" s="45">
        <v>1</v>
      </c>
      <c r="R280" s="45">
        <v>0.5</v>
      </c>
      <c r="S280" s="41"/>
      <c r="T280" s="41"/>
      <c r="U280" s="41"/>
      <c r="V280" s="45"/>
      <c r="W280" s="45"/>
      <c r="X280" s="45"/>
      <c r="Y280" s="41"/>
      <c r="Z280" s="41"/>
      <c r="AA280" s="41"/>
      <c r="AB280" s="45"/>
      <c r="AC280" s="45"/>
      <c r="AD280" s="45"/>
      <c r="AE280" s="41"/>
      <c r="AF280" s="41"/>
      <c r="AG280" s="41"/>
      <c r="AH280" s="45"/>
      <c r="AI280" s="45"/>
      <c r="AJ280" s="45"/>
      <c r="AK280" s="41"/>
      <c r="AL280" s="41"/>
      <c r="AM280" s="41"/>
    </row>
    <row r="281" spans="1:39">
      <c r="A281" s="70">
        <v>121</v>
      </c>
      <c r="B281" s="64" t="s">
        <v>86</v>
      </c>
      <c r="C281" s="66" t="s">
        <v>35</v>
      </c>
      <c r="D281" s="67"/>
      <c r="E281" s="41" t="s">
        <v>36</v>
      </c>
      <c r="F281" s="41">
        <f t="shared" si="129"/>
        <v>39</v>
      </c>
      <c r="G281" s="41">
        <f t="shared" si="130"/>
        <v>0</v>
      </c>
      <c r="H281" s="41">
        <f t="shared" si="131"/>
        <v>26</v>
      </c>
      <c r="I281" s="41">
        <f t="shared" si="132"/>
        <v>13</v>
      </c>
      <c r="J281" s="45"/>
      <c r="K281" s="45"/>
      <c r="L281" s="45"/>
      <c r="M281" s="41"/>
      <c r="N281" s="41"/>
      <c r="O281" s="41"/>
      <c r="P281" s="45"/>
      <c r="Q281" s="34"/>
      <c r="R281" s="45"/>
      <c r="S281" s="41"/>
      <c r="T281" s="41">
        <v>26</v>
      </c>
      <c r="U281" s="41">
        <v>13</v>
      </c>
      <c r="V281" s="45"/>
      <c r="W281" s="45"/>
      <c r="X281" s="45"/>
      <c r="Y281" s="41"/>
      <c r="Z281" s="41"/>
      <c r="AA281" s="41"/>
      <c r="AB281" s="45"/>
      <c r="AC281" s="45"/>
      <c r="AD281" s="45"/>
      <c r="AE281" s="41"/>
      <c r="AF281" s="41"/>
      <c r="AG281" s="41"/>
      <c r="AH281" s="45"/>
      <c r="AI281" s="45"/>
      <c r="AJ281" s="45"/>
      <c r="AK281" s="41"/>
      <c r="AL281" s="41"/>
      <c r="AM281" s="41"/>
    </row>
    <row r="282" spans="1:39">
      <c r="A282" s="71"/>
      <c r="B282" s="65"/>
      <c r="C282" s="68"/>
      <c r="D282" s="69"/>
      <c r="E282" s="41" t="s">
        <v>37</v>
      </c>
      <c r="F282" s="41">
        <f t="shared" si="129"/>
        <v>1.5</v>
      </c>
      <c r="G282" s="41">
        <f t="shared" si="130"/>
        <v>0</v>
      </c>
      <c r="H282" s="41">
        <f t="shared" si="131"/>
        <v>1</v>
      </c>
      <c r="I282" s="41">
        <f t="shared" si="132"/>
        <v>0.5</v>
      </c>
      <c r="J282" s="45"/>
      <c r="K282" s="45"/>
      <c r="L282" s="45"/>
      <c r="M282" s="41"/>
      <c r="N282" s="41"/>
      <c r="O282" s="41"/>
      <c r="P282" s="45"/>
      <c r="Q282" s="34"/>
      <c r="R282" s="45"/>
      <c r="S282" s="41"/>
      <c r="T282" s="41">
        <v>1</v>
      </c>
      <c r="U282" s="41">
        <v>0.5</v>
      </c>
      <c r="V282" s="45"/>
      <c r="W282" s="45"/>
      <c r="X282" s="45"/>
      <c r="Y282" s="41"/>
      <c r="Z282" s="41"/>
      <c r="AA282" s="41"/>
      <c r="AB282" s="45"/>
      <c r="AC282" s="45"/>
      <c r="AD282" s="45"/>
      <c r="AE282" s="41"/>
      <c r="AF282" s="41"/>
      <c r="AG282" s="41"/>
      <c r="AH282" s="45"/>
      <c r="AI282" s="45"/>
      <c r="AJ282" s="45"/>
      <c r="AK282" s="41"/>
      <c r="AL282" s="41"/>
      <c r="AM282" s="41"/>
    </row>
    <row r="283" spans="1:39">
      <c r="A283" s="62">
        <v>122</v>
      </c>
      <c r="B283" s="64" t="s">
        <v>86</v>
      </c>
      <c r="C283" s="66" t="s">
        <v>35</v>
      </c>
      <c r="D283" s="67"/>
      <c r="E283" s="41" t="s">
        <v>36</v>
      </c>
      <c r="F283" s="41">
        <f t="shared" ref="F283:F284" si="133">SUM(G283:I283)</f>
        <v>39</v>
      </c>
      <c r="G283" s="41">
        <f t="shared" ref="G283:G284" si="134">SUM(J283+M283+P283+S283+V283+Y283+AB283+AE283+AH283+AK283)</f>
        <v>0</v>
      </c>
      <c r="H283" s="41">
        <f t="shared" ref="H283:H284" si="135">SUM(K283+N283+Q283+T283+W283+Z283+AC283+AF283+AI283+AL283)</f>
        <v>26</v>
      </c>
      <c r="I283" s="41">
        <f t="shared" ref="I283:I284" si="136">SUM(L283+O283+R283+U283+X283+AA283+AD283+AG283+AJ283+AM283)</f>
        <v>13</v>
      </c>
      <c r="J283" s="45"/>
      <c r="K283" s="45"/>
      <c r="L283" s="45"/>
      <c r="M283" s="41"/>
      <c r="N283" s="41"/>
      <c r="O283" s="41"/>
      <c r="P283" s="45"/>
      <c r="Q283" s="45"/>
      <c r="R283" s="45"/>
      <c r="S283" s="41"/>
      <c r="T283" s="41"/>
      <c r="U283" s="41"/>
      <c r="V283" s="45"/>
      <c r="W283" s="45"/>
      <c r="X283" s="45"/>
      <c r="Y283" s="41"/>
      <c r="Z283" s="41">
        <v>26</v>
      </c>
      <c r="AA283" s="41">
        <v>13</v>
      </c>
      <c r="AB283" s="45"/>
      <c r="AC283" s="45"/>
      <c r="AD283" s="45"/>
      <c r="AE283" s="41"/>
      <c r="AF283" s="41"/>
      <c r="AG283" s="41"/>
      <c r="AH283" s="45"/>
      <c r="AI283" s="45"/>
      <c r="AJ283" s="45"/>
      <c r="AK283" s="41"/>
      <c r="AL283" s="41"/>
      <c r="AM283" s="41"/>
    </row>
    <row r="284" spans="1:39">
      <c r="A284" s="63"/>
      <c r="B284" s="65"/>
      <c r="C284" s="68"/>
      <c r="D284" s="69"/>
      <c r="E284" s="41" t="s">
        <v>37</v>
      </c>
      <c r="F284" s="41">
        <f t="shared" si="133"/>
        <v>1.5</v>
      </c>
      <c r="G284" s="41">
        <f t="shared" si="134"/>
        <v>0</v>
      </c>
      <c r="H284" s="41">
        <f t="shared" si="135"/>
        <v>1</v>
      </c>
      <c r="I284" s="41">
        <f t="shared" si="136"/>
        <v>0.5</v>
      </c>
      <c r="J284" s="45"/>
      <c r="K284" s="45"/>
      <c r="L284" s="45"/>
      <c r="M284" s="41"/>
      <c r="N284" s="41"/>
      <c r="O284" s="41"/>
      <c r="P284" s="45"/>
      <c r="Q284" s="45"/>
      <c r="R284" s="45"/>
      <c r="S284" s="41"/>
      <c r="T284" s="41"/>
      <c r="U284" s="41"/>
      <c r="V284" s="45"/>
      <c r="W284" s="45"/>
      <c r="X284" s="45"/>
      <c r="Y284" s="41"/>
      <c r="Z284" s="41">
        <v>1</v>
      </c>
      <c r="AA284" s="41">
        <v>0.5</v>
      </c>
      <c r="AB284" s="45"/>
      <c r="AC284" s="45"/>
      <c r="AD284" s="45"/>
      <c r="AE284" s="41"/>
      <c r="AF284" s="41"/>
      <c r="AG284" s="41"/>
      <c r="AH284" s="45"/>
      <c r="AI284" s="45"/>
      <c r="AJ284" s="45"/>
      <c r="AK284" s="41"/>
      <c r="AL284" s="41"/>
      <c r="AM284" s="41"/>
    </row>
    <row r="285" spans="1:39">
      <c r="A285" s="70">
        <v>123</v>
      </c>
      <c r="B285" s="64" t="s">
        <v>86</v>
      </c>
      <c r="C285" s="66" t="s">
        <v>35</v>
      </c>
      <c r="D285" s="67"/>
      <c r="E285" s="41" t="s">
        <v>36</v>
      </c>
      <c r="F285" s="41">
        <f t="shared" si="121"/>
        <v>39</v>
      </c>
      <c r="G285" s="41">
        <f t="shared" si="122"/>
        <v>0</v>
      </c>
      <c r="H285" s="41">
        <f t="shared" si="123"/>
        <v>26</v>
      </c>
      <c r="I285" s="41">
        <f t="shared" si="124"/>
        <v>13</v>
      </c>
      <c r="J285" s="45"/>
      <c r="K285" s="45"/>
      <c r="L285" s="45"/>
      <c r="M285" s="41"/>
      <c r="N285" s="41"/>
      <c r="O285" s="41"/>
      <c r="P285" s="45"/>
      <c r="Q285" s="34"/>
      <c r="R285" s="45"/>
      <c r="S285" s="41"/>
      <c r="T285" s="41"/>
      <c r="U285" s="41"/>
      <c r="V285" s="45"/>
      <c r="W285" s="45"/>
      <c r="X285" s="45"/>
      <c r="Y285" s="41"/>
      <c r="Z285" s="41">
        <v>26</v>
      </c>
      <c r="AA285" s="41">
        <v>13</v>
      </c>
      <c r="AB285" s="45"/>
      <c r="AC285" s="45"/>
      <c r="AD285" s="45"/>
      <c r="AE285" s="41"/>
      <c r="AF285" s="41"/>
      <c r="AG285" s="41"/>
      <c r="AH285" s="45"/>
      <c r="AI285" s="45"/>
      <c r="AJ285" s="45"/>
      <c r="AK285" s="41"/>
      <c r="AL285" s="41"/>
      <c r="AM285" s="41"/>
    </row>
    <row r="286" spans="1:39">
      <c r="A286" s="71"/>
      <c r="B286" s="65"/>
      <c r="C286" s="68"/>
      <c r="D286" s="69"/>
      <c r="E286" s="41" t="s">
        <v>37</v>
      </c>
      <c r="F286" s="41">
        <f t="shared" si="121"/>
        <v>1.5</v>
      </c>
      <c r="G286" s="41">
        <f t="shared" si="122"/>
        <v>0</v>
      </c>
      <c r="H286" s="41">
        <f t="shared" si="123"/>
        <v>1</v>
      </c>
      <c r="I286" s="41">
        <f t="shared" si="124"/>
        <v>0.5</v>
      </c>
      <c r="J286" s="45"/>
      <c r="K286" s="45"/>
      <c r="L286" s="45"/>
      <c r="M286" s="41"/>
      <c r="N286" s="41"/>
      <c r="O286" s="41"/>
      <c r="P286" s="45"/>
      <c r="Q286" s="34"/>
      <c r="R286" s="45"/>
      <c r="S286" s="41"/>
      <c r="T286" s="41"/>
      <c r="U286" s="41"/>
      <c r="V286" s="45"/>
      <c r="W286" s="45"/>
      <c r="X286" s="45"/>
      <c r="Y286" s="41"/>
      <c r="Z286" s="41">
        <v>1</v>
      </c>
      <c r="AA286" s="41">
        <v>0.5</v>
      </c>
      <c r="AB286" s="45"/>
      <c r="AC286" s="45"/>
      <c r="AD286" s="45"/>
      <c r="AE286" s="41"/>
      <c r="AF286" s="41"/>
      <c r="AG286" s="41"/>
      <c r="AH286" s="45"/>
      <c r="AI286" s="45"/>
      <c r="AJ286" s="45"/>
      <c r="AK286" s="41"/>
      <c r="AL286" s="41"/>
      <c r="AM286" s="41"/>
    </row>
    <row r="287" spans="1:39">
      <c r="A287" s="62">
        <v>124</v>
      </c>
      <c r="B287" s="64" t="s">
        <v>86</v>
      </c>
      <c r="C287" s="66" t="s">
        <v>35</v>
      </c>
      <c r="D287" s="67"/>
      <c r="E287" s="41" t="s">
        <v>36</v>
      </c>
      <c r="F287" s="41">
        <f t="shared" ref="F287:F288" si="137">SUM(G287:I287)</f>
        <v>39</v>
      </c>
      <c r="G287" s="41">
        <f t="shared" ref="G287:G288" si="138">SUM(J287+M287+P287+S287+V287+Y287+AB287+AE287+AH287+AK287)</f>
        <v>0</v>
      </c>
      <c r="H287" s="41">
        <f t="shared" ref="H287:H288" si="139">SUM(K287+N287+Q287+T287+W287+Z287+AC287+AF287+AI287+AL287)</f>
        <v>26</v>
      </c>
      <c r="I287" s="41">
        <f t="shared" ref="I287:I288" si="140">SUM(L287+O287+R287+U287+X287+AA287+AD287+AG287+AJ287+AM287)</f>
        <v>13</v>
      </c>
      <c r="J287" s="45"/>
      <c r="K287" s="45"/>
      <c r="L287" s="45"/>
      <c r="M287" s="41"/>
      <c r="N287" s="41"/>
      <c r="O287" s="41"/>
      <c r="P287" s="45"/>
      <c r="Q287" s="45"/>
      <c r="R287" s="45"/>
      <c r="S287" s="41"/>
      <c r="T287" s="41"/>
      <c r="U287" s="41"/>
      <c r="V287" s="45"/>
      <c r="W287" s="45"/>
      <c r="X287" s="45"/>
      <c r="Y287" s="41"/>
      <c r="Z287" s="41"/>
      <c r="AA287" s="41"/>
      <c r="AB287" s="45"/>
      <c r="AC287" s="45">
        <v>26</v>
      </c>
      <c r="AD287" s="45">
        <v>13</v>
      </c>
      <c r="AE287" s="41"/>
      <c r="AF287" s="41"/>
      <c r="AG287" s="41"/>
      <c r="AH287" s="45"/>
      <c r="AI287" s="45"/>
      <c r="AJ287" s="45"/>
      <c r="AK287" s="41"/>
      <c r="AL287" s="41"/>
      <c r="AM287" s="41"/>
    </row>
    <row r="288" spans="1:39">
      <c r="A288" s="63"/>
      <c r="B288" s="65"/>
      <c r="C288" s="68"/>
      <c r="D288" s="69"/>
      <c r="E288" s="41" t="s">
        <v>37</v>
      </c>
      <c r="F288" s="41">
        <f t="shared" si="137"/>
        <v>1.5</v>
      </c>
      <c r="G288" s="41">
        <f t="shared" si="138"/>
        <v>0</v>
      </c>
      <c r="H288" s="41">
        <f t="shared" si="139"/>
        <v>1</v>
      </c>
      <c r="I288" s="41">
        <f t="shared" si="140"/>
        <v>0.5</v>
      </c>
      <c r="J288" s="45"/>
      <c r="K288" s="45"/>
      <c r="L288" s="45"/>
      <c r="M288" s="41"/>
      <c r="N288" s="41"/>
      <c r="O288" s="41"/>
      <c r="P288" s="45"/>
      <c r="Q288" s="45"/>
      <c r="R288" s="45"/>
      <c r="S288" s="41"/>
      <c r="T288" s="41"/>
      <c r="U288" s="41"/>
      <c r="V288" s="45"/>
      <c r="W288" s="45"/>
      <c r="X288" s="45"/>
      <c r="Y288" s="41"/>
      <c r="Z288" s="41"/>
      <c r="AA288" s="41"/>
      <c r="AB288" s="45"/>
      <c r="AC288" s="45">
        <v>1</v>
      </c>
      <c r="AD288" s="45">
        <v>0.5</v>
      </c>
      <c r="AE288" s="41"/>
      <c r="AF288" s="41"/>
      <c r="AG288" s="41"/>
      <c r="AH288" s="45"/>
      <c r="AI288" s="45"/>
      <c r="AJ288" s="45"/>
      <c r="AK288" s="41"/>
      <c r="AL288" s="41"/>
      <c r="AM288" s="41"/>
    </row>
    <row r="289" spans="1:39">
      <c r="A289" s="70">
        <v>125</v>
      </c>
      <c r="B289" s="64" t="s">
        <v>86</v>
      </c>
      <c r="C289" s="66" t="s">
        <v>35</v>
      </c>
      <c r="D289" s="67"/>
      <c r="E289" s="16" t="s">
        <v>36</v>
      </c>
      <c r="F289" s="38">
        <f t="shared" si="113"/>
        <v>39</v>
      </c>
      <c r="G289" s="38">
        <f t="shared" si="114"/>
        <v>0</v>
      </c>
      <c r="H289" s="38">
        <f t="shared" si="115"/>
        <v>26</v>
      </c>
      <c r="I289" s="38">
        <f t="shared" si="116"/>
        <v>13</v>
      </c>
      <c r="J289" s="17"/>
      <c r="K289" s="17"/>
      <c r="L289" s="17"/>
      <c r="M289" s="16"/>
      <c r="N289" s="16"/>
      <c r="O289" s="16"/>
      <c r="P289" s="37"/>
      <c r="Q289" s="37"/>
      <c r="R289" s="37"/>
      <c r="S289" s="16"/>
      <c r="T289" s="16"/>
      <c r="U289" s="16"/>
      <c r="V289" s="17"/>
      <c r="W289" s="17"/>
      <c r="X289" s="17"/>
      <c r="Y289" s="16"/>
      <c r="Z289" s="16"/>
      <c r="AA289" s="16"/>
      <c r="AB289" s="17"/>
      <c r="AC289" s="17"/>
      <c r="AD289" s="17"/>
      <c r="AE289" s="16"/>
      <c r="AF289" s="16"/>
      <c r="AG289" s="16"/>
      <c r="AH289" s="17"/>
      <c r="AI289" s="45">
        <v>26</v>
      </c>
      <c r="AJ289" s="45">
        <v>13</v>
      </c>
      <c r="AK289" s="16"/>
      <c r="AL289" s="16"/>
      <c r="AM289" s="16"/>
    </row>
    <row r="290" spans="1:39">
      <c r="A290" s="71"/>
      <c r="B290" s="65"/>
      <c r="C290" s="68"/>
      <c r="D290" s="69"/>
      <c r="E290" s="16" t="s">
        <v>37</v>
      </c>
      <c r="F290" s="38">
        <f t="shared" si="113"/>
        <v>1.5</v>
      </c>
      <c r="G290" s="38">
        <f t="shared" si="114"/>
        <v>0</v>
      </c>
      <c r="H290" s="38">
        <f t="shared" si="115"/>
        <v>1</v>
      </c>
      <c r="I290" s="38">
        <f t="shared" si="116"/>
        <v>0.5</v>
      </c>
      <c r="J290" s="17"/>
      <c r="K290" s="17"/>
      <c r="L290" s="17"/>
      <c r="M290" s="16"/>
      <c r="N290" s="16"/>
      <c r="O290" s="16"/>
      <c r="P290" s="37"/>
      <c r="Q290" s="37"/>
      <c r="R290" s="37"/>
      <c r="S290" s="16"/>
      <c r="T290" s="16"/>
      <c r="U290" s="16"/>
      <c r="V290" s="17"/>
      <c r="W290" s="17"/>
      <c r="X290" s="17"/>
      <c r="Y290" s="16"/>
      <c r="Z290" s="16"/>
      <c r="AA290" s="16"/>
      <c r="AB290" s="17"/>
      <c r="AC290" s="17"/>
      <c r="AD290" s="17"/>
      <c r="AE290" s="16"/>
      <c r="AF290" s="16"/>
      <c r="AG290" s="16"/>
      <c r="AH290" s="17"/>
      <c r="AI290" s="45">
        <v>1</v>
      </c>
      <c r="AJ290" s="45">
        <v>0.5</v>
      </c>
      <c r="AK290" s="16"/>
      <c r="AL290" s="16"/>
      <c r="AM290" s="16"/>
    </row>
    <row r="291" spans="1:39">
      <c r="A291" s="62">
        <v>126</v>
      </c>
      <c r="B291" s="64" t="s">
        <v>86</v>
      </c>
      <c r="C291" s="66" t="s">
        <v>35</v>
      </c>
      <c r="D291" s="67"/>
      <c r="E291" s="16" t="s">
        <v>36</v>
      </c>
      <c r="F291" s="38">
        <f t="shared" si="113"/>
        <v>39</v>
      </c>
      <c r="G291" s="38">
        <f t="shared" si="114"/>
        <v>0</v>
      </c>
      <c r="H291" s="38">
        <f t="shared" si="115"/>
        <v>26</v>
      </c>
      <c r="I291" s="38">
        <f t="shared" si="116"/>
        <v>13</v>
      </c>
      <c r="J291" s="17"/>
      <c r="K291" s="17"/>
      <c r="L291" s="17"/>
      <c r="M291" s="16"/>
      <c r="N291" s="16"/>
      <c r="O291" s="16"/>
      <c r="P291" s="37"/>
      <c r="Q291" s="34"/>
      <c r="R291" s="37"/>
      <c r="S291" s="16"/>
      <c r="T291" s="16"/>
      <c r="U291" s="16"/>
      <c r="V291" s="17"/>
      <c r="W291" s="17"/>
      <c r="X291" s="17"/>
      <c r="Y291" s="16"/>
      <c r="Z291" s="16"/>
      <c r="AA291" s="16"/>
      <c r="AB291" s="17"/>
      <c r="AC291" s="17"/>
      <c r="AD291" s="17"/>
      <c r="AE291" s="16"/>
      <c r="AF291" s="16"/>
      <c r="AG291" s="16"/>
      <c r="AH291" s="17"/>
      <c r="AI291" s="45">
        <v>26</v>
      </c>
      <c r="AJ291" s="45">
        <v>13</v>
      </c>
      <c r="AK291" s="16"/>
      <c r="AL291" s="16"/>
      <c r="AM291" s="16"/>
    </row>
    <row r="292" spans="1:39">
      <c r="A292" s="63"/>
      <c r="B292" s="65"/>
      <c r="C292" s="68"/>
      <c r="D292" s="69"/>
      <c r="E292" s="16" t="s">
        <v>37</v>
      </c>
      <c r="F292" s="38">
        <f t="shared" si="113"/>
        <v>1.5</v>
      </c>
      <c r="G292" s="38">
        <f t="shared" si="114"/>
        <v>0</v>
      </c>
      <c r="H292" s="38">
        <f t="shared" si="115"/>
        <v>1</v>
      </c>
      <c r="I292" s="38">
        <f t="shared" si="116"/>
        <v>0.5</v>
      </c>
      <c r="J292" s="17"/>
      <c r="K292" s="17"/>
      <c r="L292" s="17"/>
      <c r="M292" s="16"/>
      <c r="N292" s="16"/>
      <c r="O292" s="16"/>
      <c r="P292" s="37"/>
      <c r="Q292" s="34"/>
      <c r="R292" s="37"/>
      <c r="S292" s="16"/>
      <c r="T292" s="16"/>
      <c r="U292" s="16"/>
      <c r="V292" s="17"/>
      <c r="W292" s="17"/>
      <c r="X292" s="17"/>
      <c r="Y292" s="16"/>
      <c r="Z292" s="16"/>
      <c r="AA292" s="16"/>
      <c r="AB292" s="17"/>
      <c r="AC292" s="17"/>
      <c r="AD292" s="17"/>
      <c r="AE292" s="16"/>
      <c r="AF292" s="16"/>
      <c r="AG292" s="16"/>
      <c r="AH292" s="17"/>
      <c r="AI292" s="45">
        <v>1</v>
      </c>
      <c r="AJ292" s="45">
        <v>0.5</v>
      </c>
      <c r="AK292" s="16"/>
      <c r="AL292" s="16"/>
      <c r="AM292" s="16"/>
    </row>
    <row r="293" spans="1:39">
      <c r="A293" s="116" t="s">
        <v>129</v>
      </c>
      <c r="B293" s="116"/>
      <c r="C293" s="118">
        <f>SUM(G293+H293)</f>
        <v>507</v>
      </c>
      <c r="D293" s="119"/>
      <c r="E293" s="112" t="s">
        <v>48</v>
      </c>
      <c r="F293" s="109">
        <f>SUM(F251,F253,F255,F257,F259,F261,F263,F265,F267,F269,F271,F273,F275,F277,F279,F281,F283,F285,F287,F289,F291)</f>
        <v>780</v>
      </c>
      <c r="G293" s="109">
        <f t="shared" ref="G293:I293" si="141">SUM(G251,G253,G255,G257,G259,G261,G263,G265,G267,G269,G271,G273,G275,G277,G279,G281,G283,G285,G287,G289,G291)</f>
        <v>52</v>
      </c>
      <c r="H293" s="109">
        <f t="shared" si="141"/>
        <v>455</v>
      </c>
      <c r="I293" s="109">
        <f t="shared" si="141"/>
        <v>273</v>
      </c>
      <c r="J293" s="19">
        <f>SUM(J251,J253,J255,J259,J289,J291,J257,J261,J263,J265,J267,J269,J271,J273,J275,J277,J279,J281,J283,J285,J287)</f>
        <v>26</v>
      </c>
      <c r="K293" s="42">
        <f t="shared" ref="K293:AM293" si="142">SUM(K251,K253,K255,K259,K289,K291,K257,K261,K263,K265,K267,K269,K271,K273,K275,K277,K279,K281,K283,K285,K287)</f>
        <v>0</v>
      </c>
      <c r="L293" s="42">
        <f t="shared" si="142"/>
        <v>0</v>
      </c>
      <c r="M293" s="42">
        <f t="shared" si="142"/>
        <v>0</v>
      </c>
      <c r="N293" s="42">
        <f>SUM(N251,N253,N255,N259,N289,N291,N257,N261,N263,N265,N267,N269,N271,N273,N275,N277,N279,N281,N283,N285,N287)</f>
        <v>52</v>
      </c>
      <c r="O293" s="42">
        <f>SUM(O251,O253,O255,O259,O289,O291,O257,O261,O263,O265,O267,O269,O271,O273,O275,O277,O279,O281,O283,O285,O287)</f>
        <v>52</v>
      </c>
      <c r="P293" s="42">
        <f>SUM(P251,P253,P255,P259,P289,P291,P257,P261,P263,P265,P267,P269,P271,P273,P275,P277,P279,P281,P283,P285,P287)</f>
        <v>26</v>
      </c>
      <c r="Q293" s="49">
        <f t="shared" si="142"/>
        <v>104</v>
      </c>
      <c r="R293" s="42">
        <f t="shared" si="142"/>
        <v>52</v>
      </c>
      <c r="S293" s="42">
        <f t="shared" si="142"/>
        <v>0</v>
      </c>
      <c r="T293" s="42">
        <f t="shared" si="142"/>
        <v>26</v>
      </c>
      <c r="U293" s="42">
        <f t="shared" si="142"/>
        <v>13</v>
      </c>
      <c r="V293" s="42">
        <f t="shared" si="142"/>
        <v>0</v>
      </c>
      <c r="W293" s="42">
        <f t="shared" si="142"/>
        <v>26</v>
      </c>
      <c r="X293" s="42">
        <f t="shared" si="142"/>
        <v>13</v>
      </c>
      <c r="Y293" s="42">
        <f t="shared" si="142"/>
        <v>0</v>
      </c>
      <c r="Z293" s="42">
        <f t="shared" si="142"/>
        <v>78</v>
      </c>
      <c r="AA293" s="42">
        <f t="shared" si="142"/>
        <v>39</v>
      </c>
      <c r="AB293" s="42">
        <f t="shared" si="142"/>
        <v>0</v>
      </c>
      <c r="AC293" s="42">
        <f t="shared" si="142"/>
        <v>26</v>
      </c>
      <c r="AD293" s="42">
        <f t="shared" si="142"/>
        <v>13</v>
      </c>
      <c r="AE293" s="42">
        <f t="shared" si="142"/>
        <v>0</v>
      </c>
      <c r="AF293" s="42">
        <f t="shared" si="142"/>
        <v>26</v>
      </c>
      <c r="AG293" s="42">
        <f t="shared" si="142"/>
        <v>26</v>
      </c>
      <c r="AH293" s="42">
        <f t="shared" si="142"/>
        <v>0</v>
      </c>
      <c r="AI293" s="42">
        <f t="shared" si="142"/>
        <v>117</v>
      </c>
      <c r="AJ293" s="42">
        <f t="shared" si="142"/>
        <v>65</v>
      </c>
      <c r="AK293" s="42">
        <f t="shared" si="142"/>
        <v>0</v>
      </c>
      <c r="AL293" s="42">
        <f t="shared" si="142"/>
        <v>0</v>
      </c>
      <c r="AM293" s="42">
        <f t="shared" si="142"/>
        <v>0</v>
      </c>
    </row>
    <row r="294" spans="1:39">
      <c r="A294" s="116"/>
      <c r="B294" s="116"/>
      <c r="C294" s="120"/>
      <c r="D294" s="121"/>
      <c r="E294" s="112"/>
      <c r="F294" s="109"/>
      <c r="G294" s="109"/>
      <c r="H294" s="109"/>
      <c r="I294" s="109"/>
      <c r="J294" s="111">
        <f>SUM(J293:L293)</f>
        <v>26</v>
      </c>
      <c r="K294" s="111"/>
      <c r="L294" s="111"/>
      <c r="M294" s="112">
        <f>SUM(M293:O293)</f>
        <v>104</v>
      </c>
      <c r="N294" s="112"/>
      <c r="O294" s="112"/>
      <c r="P294" s="111">
        <f>SUM(P293:R293)</f>
        <v>182</v>
      </c>
      <c r="Q294" s="111"/>
      <c r="R294" s="111"/>
      <c r="S294" s="112">
        <f>SUM(S293:U293)</f>
        <v>39</v>
      </c>
      <c r="T294" s="112"/>
      <c r="U294" s="112"/>
      <c r="V294" s="111">
        <f>SUM(V293:X293)</f>
        <v>39</v>
      </c>
      <c r="W294" s="111"/>
      <c r="X294" s="111"/>
      <c r="Y294" s="112">
        <f>SUM(Y293:AA293)</f>
        <v>117</v>
      </c>
      <c r="Z294" s="112"/>
      <c r="AA294" s="112"/>
      <c r="AB294" s="111">
        <f>SUM(AB293:AD293)</f>
        <v>39</v>
      </c>
      <c r="AC294" s="111"/>
      <c r="AD294" s="111"/>
      <c r="AE294" s="112">
        <f>SUM(AE293:AG293)</f>
        <v>52</v>
      </c>
      <c r="AF294" s="112"/>
      <c r="AG294" s="112"/>
      <c r="AH294" s="111">
        <f>SUM(AH293:AJ293)</f>
        <v>182</v>
      </c>
      <c r="AI294" s="111"/>
      <c r="AJ294" s="111"/>
      <c r="AK294" s="112">
        <f>SUM(AK293:AM293)</f>
        <v>0</v>
      </c>
      <c r="AL294" s="112"/>
      <c r="AM294" s="112"/>
    </row>
    <row r="295" spans="1:39">
      <c r="A295" s="116"/>
      <c r="B295" s="116"/>
      <c r="C295" s="120"/>
      <c r="D295" s="121"/>
      <c r="E295" s="112" t="s">
        <v>37</v>
      </c>
      <c r="F295" s="109">
        <f>SUM(F252,F254,F256,F260,F290,F292,F258,F262,F264,F266,F268,F270,F272,F274,F276,F278,F280,F282,F284,F286,F288)</f>
        <v>30</v>
      </c>
      <c r="G295" s="109">
        <f t="shared" ref="G295:I295" si="143">SUM(G252,G254,G256,G260,G290,G292,G258,G262,G264,G266,G268,G270,G272,G274,G276,G278,G280,G282,G284,G286,G288)</f>
        <v>2</v>
      </c>
      <c r="H295" s="109">
        <f t="shared" si="143"/>
        <v>17.5</v>
      </c>
      <c r="I295" s="109">
        <f t="shared" si="143"/>
        <v>10.5</v>
      </c>
      <c r="J295" s="20">
        <f>SUM(J252,J254,J256,J260,J290,J292,J258,J262,J264,J266,J268,J270,J272,J274,J276,J278,J280,J282,J284,J286,J288)</f>
        <v>1</v>
      </c>
      <c r="K295" s="44">
        <f t="shared" ref="K295:AM295" si="144">SUM(K252,K254,K256,K260,K290,K292,K258,K262,K264,K266,K268,K270,K272,K274,K276,K278,K280,K282,K284,K286,K288)</f>
        <v>0</v>
      </c>
      <c r="L295" s="44">
        <f t="shared" si="144"/>
        <v>0</v>
      </c>
      <c r="M295" s="44">
        <f t="shared" si="144"/>
        <v>0</v>
      </c>
      <c r="N295" s="44">
        <f t="shared" si="144"/>
        <v>2</v>
      </c>
      <c r="O295" s="44">
        <f t="shared" si="144"/>
        <v>2</v>
      </c>
      <c r="P295" s="44">
        <f t="shared" si="144"/>
        <v>1</v>
      </c>
      <c r="Q295" s="44">
        <f t="shared" si="144"/>
        <v>4</v>
      </c>
      <c r="R295" s="44">
        <f t="shared" si="144"/>
        <v>2</v>
      </c>
      <c r="S295" s="44">
        <f t="shared" si="144"/>
        <v>0</v>
      </c>
      <c r="T295" s="44">
        <f t="shared" si="144"/>
        <v>1</v>
      </c>
      <c r="U295" s="44">
        <f t="shared" si="144"/>
        <v>0.5</v>
      </c>
      <c r="V295" s="44">
        <f t="shared" si="144"/>
        <v>0</v>
      </c>
      <c r="W295" s="44">
        <f t="shared" si="144"/>
        <v>1</v>
      </c>
      <c r="X295" s="44">
        <f t="shared" si="144"/>
        <v>0.5</v>
      </c>
      <c r="Y295" s="44">
        <f t="shared" si="144"/>
        <v>0</v>
      </c>
      <c r="Z295" s="44">
        <f t="shared" si="144"/>
        <v>3</v>
      </c>
      <c r="AA295" s="44">
        <f t="shared" si="144"/>
        <v>1.5</v>
      </c>
      <c r="AB295" s="44">
        <f t="shared" si="144"/>
        <v>0</v>
      </c>
      <c r="AC295" s="44">
        <f t="shared" si="144"/>
        <v>1</v>
      </c>
      <c r="AD295" s="44">
        <f t="shared" si="144"/>
        <v>0.5</v>
      </c>
      <c r="AE295" s="44">
        <f t="shared" si="144"/>
        <v>0</v>
      </c>
      <c r="AF295" s="44">
        <f t="shared" si="144"/>
        <v>1</v>
      </c>
      <c r="AG295" s="44">
        <f t="shared" si="144"/>
        <v>1</v>
      </c>
      <c r="AH295" s="44">
        <f t="shared" si="144"/>
        <v>0</v>
      </c>
      <c r="AI295" s="44">
        <f t="shared" si="144"/>
        <v>4.5</v>
      </c>
      <c r="AJ295" s="44">
        <f t="shared" si="144"/>
        <v>2.5</v>
      </c>
      <c r="AK295" s="44">
        <f t="shared" si="144"/>
        <v>0</v>
      </c>
      <c r="AL295" s="44">
        <f t="shared" si="144"/>
        <v>0</v>
      </c>
      <c r="AM295" s="44">
        <f t="shared" si="144"/>
        <v>0</v>
      </c>
    </row>
    <row r="296" spans="1:39">
      <c r="A296" s="117"/>
      <c r="B296" s="117"/>
      <c r="C296" s="122"/>
      <c r="D296" s="123"/>
      <c r="E296" s="110"/>
      <c r="F296" s="109"/>
      <c r="G296" s="109"/>
      <c r="H296" s="109"/>
      <c r="I296" s="109"/>
      <c r="J296" s="111">
        <f>SUM(J295:L295)</f>
        <v>1</v>
      </c>
      <c r="K296" s="111"/>
      <c r="L296" s="111"/>
      <c r="M296" s="112">
        <f>SUM(M295:O295)</f>
        <v>4</v>
      </c>
      <c r="N296" s="112"/>
      <c r="O296" s="112"/>
      <c r="P296" s="111">
        <f>SUM(P295:R295)</f>
        <v>7</v>
      </c>
      <c r="Q296" s="111"/>
      <c r="R296" s="111"/>
      <c r="S296" s="112">
        <f>SUM(S295:U295)</f>
        <v>1.5</v>
      </c>
      <c r="T296" s="112"/>
      <c r="U296" s="112"/>
      <c r="V296" s="111">
        <f>SUM(V295:X295)</f>
        <v>1.5</v>
      </c>
      <c r="W296" s="111"/>
      <c r="X296" s="111"/>
      <c r="Y296" s="112">
        <f>SUM(Y295:AA295)</f>
        <v>4.5</v>
      </c>
      <c r="Z296" s="112"/>
      <c r="AA296" s="112"/>
      <c r="AB296" s="111">
        <f>SUM(AB295:AD295)</f>
        <v>1.5</v>
      </c>
      <c r="AC296" s="111"/>
      <c r="AD296" s="111"/>
      <c r="AE296" s="112">
        <f>SUM(AE295:AG295)</f>
        <v>2</v>
      </c>
      <c r="AF296" s="112"/>
      <c r="AG296" s="112"/>
      <c r="AH296" s="111">
        <f>SUM(AH295:AJ295)</f>
        <v>7</v>
      </c>
      <c r="AI296" s="111"/>
      <c r="AJ296" s="111"/>
      <c r="AK296" s="112">
        <f>SUM(AK295:AM295)</f>
        <v>0</v>
      </c>
      <c r="AL296" s="112"/>
      <c r="AM296" s="112"/>
    </row>
    <row r="297" spans="1:39">
      <c r="A297" s="116" t="s">
        <v>95</v>
      </c>
      <c r="B297" s="116"/>
      <c r="C297" s="118">
        <f>SUM(G297+H297)</f>
        <v>5299</v>
      </c>
      <c r="D297" s="119"/>
      <c r="E297" s="32" t="s">
        <v>48</v>
      </c>
      <c r="F297" s="33">
        <f>SUM(F49,F84,F123,F212,F227,F246,F293)</f>
        <v>7912</v>
      </c>
      <c r="G297" s="43">
        <f t="shared" ref="G297:I297" si="145">SUM(G49,G84,G123,G212,G227,G246,G293)</f>
        <v>988</v>
      </c>
      <c r="H297" s="43">
        <f t="shared" si="145"/>
        <v>4311</v>
      </c>
      <c r="I297" s="43">
        <f t="shared" si="145"/>
        <v>2613</v>
      </c>
      <c r="J297" s="20">
        <f>SUM(J49,J84,J123,J212,J227,J246,J293)</f>
        <v>234</v>
      </c>
      <c r="K297" s="44">
        <f>SUM(K49,K84,K123,K212,K227,K246,K293)</f>
        <v>199</v>
      </c>
      <c r="L297" s="44">
        <f t="shared" ref="L297:AM297" si="146">SUM(L49,L84,L123,L212,L227,L246,L293)</f>
        <v>299</v>
      </c>
      <c r="M297" s="44">
        <f t="shared" si="146"/>
        <v>156</v>
      </c>
      <c r="N297" s="44">
        <f t="shared" si="146"/>
        <v>290</v>
      </c>
      <c r="O297" s="44">
        <f>SUM(O49,O84,O123,O212,O227,O246,O293)</f>
        <v>273</v>
      </c>
      <c r="P297" s="44">
        <f t="shared" si="146"/>
        <v>156</v>
      </c>
      <c r="Q297" s="44">
        <f t="shared" si="146"/>
        <v>462</v>
      </c>
      <c r="R297" s="44">
        <f t="shared" si="146"/>
        <v>195</v>
      </c>
      <c r="S297" s="44">
        <f t="shared" si="146"/>
        <v>91</v>
      </c>
      <c r="T297" s="44">
        <f t="shared" si="146"/>
        <v>521</v>
      </c>
      <c r="U297" s="44">
        <f t="shared" si="146"/>
        <v>123.5</v>
      </c>
      <c r="V297" s="44">
        <f t="shared" si="146"/>
        <v>104</v>
      </c>
      <c r="W297" s="44">
        <f t="shared" si="146"/>
        <v>451</v>
      </c>
      <c r="X297" s="44">
        <f t="shared" si="146"/>
        <v>305.5</v>
      </c>
      <c r="Y297" s="44">
        <f t="shared" si="146"/>
        <v>91</v>
      </c>
      <c r="Z297" s="44">
        <f t="shared" si="146"/>
        <v>494</v>
      </c>
      <c r="AA297" s="44">
        <f t="shared" si="146"/>
        <v>260</v>
      </c>
      <c r="AB297" s="44">
        <f t="shared" si="146"/>
        <v>143</v>
      </c>
      <c r="AC297" s="44">
        <f t="shared" si="146"/>
        <v>590</v>
      </c>
      <c r="AD297" s="44">
        <f t="shared" si="146"/>
        <v>273</v>
      </c>
      <c r="AE297" s="44">
        <f t="shared" si="146"/>
        <v>13</v>
      </c>
      <c r="AF297" s="44">
        <f t="shared" si="146"/>
        <v>495</v>
      </c>
      <c r="AG297" s="44">
        <f t="shared" si="146"/>
        <v>286</v>
      </c>
      <c r="AH297" s="44">
        <f t="shared" si="146"/>
        <v>0</v>
      </c>
      <c r="AI297" s="44">
        <f t="shared" si="146"/>
        <v>299</v>
      </c>
      <c r="AJ297" s="44">
        <f t="shared" si="146"/>
        <v>390</v>
      </c>
      <c r="AK297" s="44">
        <f t="shared" si="146"/>
        <v>0</v>
      </c>
      <c r="AL297" s="44">
        <f t="shared" si="146"/>
        <v>510</v>
      </c>
      <c r="AM297" s="44">
        <f t="shared" si="146"/>
        <v>208</v>
      </c>
    </row>
    <row r="298" spans="1:39">
      <c r="A298" s="116"/>
      <c r="B298" s="116"/>
      <c r="C298" s="120"/>
      <c r="D298" s="121"/>
      <c r="E298" s="112" t="s">
        <v>37</v>
      </c>
      <c r="F298" s="141">
        <f>SUM(F51,F86,F125,F214,F229,F248,F295)</f>
        <v>300</v>
      </c>
      <c r="G298" s="141">
        <f t="shared" ref="G298:I298" si="147">SUM(G51,G86,G125,G214,G229,G248,G295)</f>
        <v>38</v>
      </c>
      <c r="H298" s="141">
        <f t="shared" si="147"/>
        <v>161.5</v>
      </c>
      <c r="I298" s="141">
        <f t="shared" si="147"/>
        <v>100.5</v>
      </c>
      <c r="J298" s="20">
        <f>SUM(J51,J86,J125,J214,J229,J248,J295)</f>
        <v>9</v>
      </c>
      <c r="K298" s="44">
        <f t="shared" ref="K298:AM298" si="148">SUM(K51,K86,K125,K214,K229,K248,K295)</f>
        <v>6.5</v>
      </c>
      <c r="L298" s="44">
        <f t="shared" si="148"/>
        <v>11.5</v>
      </c>
      <c r="M298" s="44">
        <f t="shared" si="148"/>
        <v>6</v>
      </c>
      <c r="N298" s="44">
        <f t="shared" si="148"/>
        <v>10</v>
      </c>
      <c r="O298" s="44">
        <f t="shared" si="148"/>
        <v>10.5</v>
      </c>
      <c r="P298" s="44">
        <f t="shared" si="148"/>
        <v>6</v>
      </c>
      <c r="Q298" s="44">
        <f t="shared" si="148"/>
        <v>17</v>
      </c>
      <c r="R298" s="44">
        <f t="shared" si="148"/>
        <v>7.5</v>
      </c>
      <c r="S298" s="44">
        <f t="shared" si="148"/>
        <v>3.5</v>
      </c>
      <c r="T298" s="44">
        <f t="shared" si="148"/>
        <v>19.5</v>
      </c>
      <c r="U298" s="44">
        <f t="shared" si="148"/>
        <v>4.75</v>
      </c>
      <c r="V298" s="44">
        <f t="shared" si="148"/>
        <v>4</v>
      </c>
      <c r="W298" s="44">
        <f t="shared" si="148"/>
        <v>17.5</v>
      </c>
      <c r="X298" s="44">
        <f t="shared" si="148"/>
        <v>11.75</v>
      </c>
      <c r="Y298" s="44">
        <f t="shared" si="148"/>
        <v>3.5</v>
      </c>
      <c r="Z298" s="44">
        <f t="shared" si="148"/>
        <v>19</v>
      </c>
      <c r="AA298" s="44">
        <f t="shared" si="148"/>
        <v>10</v>
      </c>
      <c r="AB298" s="44">
        <f t="shared" si="148"/>
        <v>5.5</v>
      </c>
      <c r="AC298" s="44">
        <f t="shared" si="148"/>
        <v>22</v>
      </c>
      <c r="AD298" s="44">
        <f t="shared" si="148"/>
        <v>10.5</v>
      </c>
      <c r="AE298" s="44">
        <f t="shared" si="148"/>
        <v>0.5</v>
      </c>
      <c r="AF298" s="44">
        <f>SUM(AF51,AF86,AF125,AF214,AF229,AF248,AF295)</f>
        <v>18.5</v>
      </c>
      <c r="AG298" s="44">
        <f t="shared" si="148"/>
        <v>11</v>
      </c>
      <c r="AH298" s="44">
        <f t="shared" si="148"/>
        <v>0</v>
      </c>
      <c r="AI298" s="44">
        <f t="shared" si="148"/>
        <v>11.5</v>
      </c>
      <c r="AJ298" s="44">
        <f t="shared" si="148"/>
        <v>15</v>
      </c>
      <c r="AK298" s="44">
        <f t="shared" si="148"/>
        <v>0</v>
      </c>
      <c r="AL298" s="44">
        <f t="shared" si="148"/>
        <v>20</v>
      </c>
      <c r="AM298" s="44">
        <f t="shared" si="148"/>
        <v>8</v>
      </c>
    </row>
    <row r="299" spans="1:39">
      <c r="A299" s="117"/>
      <c r="B299" s="117"/>
      <c r="C299" s="122"/>
      <c r="D299" s="123"/>
      <c r="E299" s="110" t="s">
        <v>37</v>
      </c>
      <c r="F299" s="142"/>
      <c r="G299" s="142"/>
      <c r="H299" s="142"/>
      <c r="I299" s="142"/>
      <c r="J299" s="145">
        <f>SUM(J298:L298)</f>
        <v>27</v>
      </c>
      <c r="K299" s="146"/>
      <c r="L299" s="146"/>
      <c r="M299" s="109">
        <f>SUM(M298:O298)</f>
        <v>26.5</v>
      </c>
      <c r="N299" s="71"/>
      <c r="O299" s="71"/>
      <c r="P299" s="145">
        <f>SUM(P298:R298)</f>
        <v>30.5</v>
      </c>
      <c r="Q299" s="146"/>
      <c r="R299" s="146"/>
      <c r="S299" s="109">
        <f>SUM(S298:U298)</f>
        <v>27.75</v>
      </c>
      <c r="T299" s="71"/>
      <c r="U299" s="71"/>
      <c r="V299" s="145">
        <f>SUM(V298:X298)</f>
        <v>33.25</v>
      </c>
      <c r="W299" s="146"/>
      <c r="X299" s="146"/>
      <c r="Y299" s="109">
        <f>SUM(Y298:AA298)</f>
        <v>32.5</v>
      </c>
      <c r="Z299" s="71"/>
      <c r="AA299" s="71"/>
      <c r="AB299" s="145">
        <f>SUM(AB298:AD298)</f>
        <v>38</v>
      </c>
      <c r="AC299" s="146"/>
      <c r="AD299" s="146"/>
      <c r="AE299" s="109">
        <f>SUM(AE298:AG298)</f>
        <v>30</v>
      </c>
      <c r="AF299" s="71"/>
      <c r="AG299" s="71"/>
      <c r="AH299" s="145">
        <f>SUM(AH298:AJ298)</f>
        <v>26.5</v>
      </c>
      <c r="AI299" s="146"/>
      <c r="AJ299" s="146"/>
      <c r="AK299" s="109">
        <f>SUM(AK298:AM298)</f>
        <v>28</v>
      </c>
      <c r="AL299" s="71"/>
      <c r="AM299" s="71"/>
    </row>
    <row r="300" spans="1:39">
      <c r="A300" s="2"/>
      <c r="B300" s="2"/>
      <c r="C300" s="2"/>
      <c r="D300" s="2"/>
      <c r="E300" s="2"/>
      <c r="F300" s="2"/>
      <c r="G300" s="2"/>
      <c r="H300" s="2"/>
      <c r="I300" s="2"/>
      <c r="J300" s="147">
        <f>SUM(J297:L297)</f>
        <v>732</v>
      </c>
      <c r="K300" s="146"/>
      <c r="L300" s="146"/>
      <c r="M300" s="70">
        <f>SUM(M297:O297)</f>
        <v>719</v>
      </c>
      <c r="N300" s="70"/>
      <c r="O300" s="70"/>
      <c r="P300" s="147">
        <f>SUM(P297:R297)</f>
        <v>813</v>
      </c>
      <c r="Q300" s="146"/>
      <c r="R300" s="146"/>
      <c r="S300" s="70">
        <f>SUM(S297:U297)</f>
        <v>735.5</v>
      </c>
      <c r="T300" s="71"/>
      <c r="U300" s="71"/>
      <c r="V300" s="147">
        <f>SUM(V297:X297)</f>
        <v>860.5</v>
      </c>
      <c r="W300" s="146"/>
      <c r="X300" s="146"/>
      <c r="Y300" s="70">
        <f>SUM(Y297:AA297)</f>
        <v>845</v>
      </c>
      <c r="Z300" s="70"/>
      <c r="AA300" s="70"/>
      <c r="AB300" s="147">
        <f>SUM(AB297:AD297)</f>
        <v>1006</v>
      </c>
      <c r="AC300" s="146"/>
      <c r="AD300" s="146"/>
      <c r="AE300" s="70">
        <f>SUM(AE297:AG297)</f>
        <v>794</v>
      </c>
      <c r="AF300" s="71"/>
      <c r="AG300" s="71"/>
      <c r="AH300" s="147">
        <f>SUM(AH297:AJ297)</f>
        <v>689</v>
      </c>
      <c r="AI300" s="147"/>
      <c r="AJ300" s="147"/>
      <c r="AK300" s="70">
        <f>SUM(AK297:AM297)</f>
        <v>718</v>
      </c>
      <c r="AL300" s="70"/>
      <c r="AM300" s="70"/>
    </row>
    <row r="322" ht="1.5" customHeight="1"/>
    <row r="323" hidden="1"/>
    <row r="324" hidden="1"/>
    <row r="325" hidden="1"/>
    <row r="326" hidden="1"/>
    <row r="327" hidden="1"/>
    <row r="328" hidden="1"/>
    <row r="329" hidden="1"/>
    <row r="330" hidden="1"/>
    <row r="331" hidden="1"/>
  </sheetData>
  <mergeCells count="666">
    <mergeCell ref="J230:L230"/>
    <mergeCell ref="M230:O230"/>
    <mergeCell ref="P230:R230"/>
    <mergeCell ref="S230:U230"/>
    <mergeCell ref="V230:X230"/>
    <mergeCell ref="E229:E230"/>
    <mergeCell ref="F229:F230"/>
    <mergeCell ref="G229:G230"/>
    <mergeCell ref="H229:H230"/>
    <mergeCell ref="I229:I230"/>
    <mergeCell ref="Y228:AA228"/>
    <mergeCell ref="AB228:AD228"/>
    <mergeCell ref="AE228:AG228"/>
    <mergeCell ref="AH228:AJ228"/>
    <mergeCell ref="Y230:AA230"/>
    <mergeCell ref="AB230:AD230"/>
    <mergeCell ref="AE230:AG230"/>
    <mergeCell ref="AH230:AJ230"/>
    <mergeCell ref="AK228:AM228"/>
    <mergeCell ref="AK230:AM230"/>
    <mergeCell ref="J228:L228"/>
    <mergeCell ref="M228:O228"/>
    <mergeCell ref="P228:R228"/>
    <mergeCell ref="S228:U228"/>
    <mergeCell ref="V228:X228"/>
    <mergeCell ref="E227:E228"/>
    <mergeCell ref="F227:F228"/>
    <mergeCell ref="G227:G228"/>
    <mergeCell ref="H227:H228"/>
    <mergeCell ref="I227:I228"/>
    <mergeCell ref="Y247:AA247"/>
    <mergeCell ref="AB247:AD247"/>
    <mergeCell ref="A227:B230"/>
    <mergeCell ref="C227:D230"/>
    <mergeCell ref="C250:AM250"/>
    <mergeCell ref="A225:A226"/>
    <mergeCell ref="B225:B226"/>
    <mergeCell ref="C225:D226"/>
    <mergeCell ref="A221:A222"/>
    <mergeCell ref="B221:B222"/>
    <mergeCell ref="C221:D222"/>
    <mergeCell ref="A223:A224"/>
    <mergeCell ref="B223:B224"/>
    <mergeCell ref="C223:D224"/>
    <mergeCell ref="AE247:AG247"/>
    <mergeCell ref="AH247:AJ247"/>
    <mergeCell ref="AK247:AM247"/>
    <mergeCell ref="J247:L247"/>
    <mergeCell ref="M247:O247"/>
    <mergeCell ref="P247:R247"/>
    <mergeCell ref="S247:U247"/>
    <mergeCell ref="V247:X247"/>
    <mergeCell ref="E246:E247"/>
    <mergeCell ref="F246:F247"/>
    <mergeCell ref="Y249:AA249"/>
    <mergeCell ref="AB249:AD249"/>
    <mergeCell ref="AE249:AG249"/>
    <mergeCell ref="AH249:AJ249"/>
    <mergeCell ref="AK249:AM249"/>
    <mergeCell ref="J249:L249"/>
    <mergeCell ref="M249:O249"/>
    <mergeCell ref="P249:R249"/>
    <mergeCell ref="S249:U249"/>
    <mergeCell ref="V249:X249"/>
    <mergeCell ref="I246:I247"/>
    <mergeCell ref="A244:A245"/>
    <mergeCell ref="B244:B245"/>
    <mergeCell ref="C244:D245"/>
    <mergeCell ref="A246:B249"/>
    <mergeCell ref="C246:D249"/>
    <mergeCell ref="A240:A241"/>
    <mergeCell ref="B240:B241"/>
    <mergeCell ref="C240:D241"/>
    <mergeCell ref="A242:A243"/>
    <mergeCell ref="B242:B243"/>
    <mergeCell ref="C242:D243"/>
    <mergeCell ref="E248:E249"/>
    <mergeCell ref="F248:F249"/>
    <mergeCell ref="G248:G249"/>
    <mergeCell ref="H248:H249"/>
    <mergeCell ref="I248:I249"/>
    <mergeCell ref="G246:G247"/>
    <mergeCell ref="H246:H247"/>
    <mergeCell ref="A212:B215"/>
    <mergeCell ref="C212:D215"/>
    <mergeCell ref="J215:L215"/>
    <mergeCell ref="M215:O215"/>
    <mergeCell ref="P215:R215"/>
    <mergeCell ref="A236:A237"/>
    <mergeCell ref="B236:B237"/>
    <mergeCell ref="C236:D237"/>
    <mergeCell ref="A238:A239"/>
    <mergeCell ref="B238:B239"/>
    <mergeCell ref="C238:D239"/>
    <mergeCell ref="A232:A233"/>
    <mergeCell ref="B232:B233"/>
    <mergeCell ref="C232:D233"/>
    <mergeCell ref="A234:A235"/>
    <mergeCell ref="B234:B235"/>
    <mergeCell ref="C234:D235"/>
    <mergeCell ref="C216:AM216"/>
    <mergeCell ref="A217:A218"/>
    <mergeCell ref="B217:B218"/>
    <mergeCell ref="C217:D218"/>
    <mergeCell ref="A219:A220"/>
    <mergeCell ref="B219:B220"/>
    <mergeCell ref="C219:D220"/>
    <mergeCell ref="A297:B299"/>
    <mergeCell ref="A194:A195"/>
    <mergeCell ref="C192:D193"/>
    <mergeCell ref="B192:B193"/>
    <mergeCell ref="A192:A193"/>
    <mergeCell ref="C190:D191"/>
    <mergeCell ref="C127:AM127"/>
    <mergeCell ref="B136:B137"/>
    <mergeCell ref="B150:B151"/>
    <mergeCell ref="C194:D195"/>
    <mergeCell ref="B194:B195"/>
    <mergeCell ref="A188:A189"/>
    <mergeCell ref="B188:B189"/>
    <mergeCell ref="C188:D189"/>
    <mergeCell ref="A190:A191"/>
    <mergeCell ref="B190:B191"/>
    <mergeCell ref="A184:A185"/>
    <mergeCell ref="B184:B185"/>
    <mergeCell ref="C184:D185"/>
    <mergeCell ref="A186:A187"/>
    <mergeCell ref="B186:B187"/>
    <mergeCell ref="C186:D187"/>
    <mergeCell ref="A180:A181"/>
    <mergeCell ref="B180:B181"/>
    <mergeCell ref="C10:AM10"/>
    <mergeCell ref="J300:L300"/>
    <mergeCell ref="M300:O300"/>
    <mergeCell ref="P300:R300"/>
    <mergeCell ref="S300:U300"/>
    <mergeCell ref="V300:X300"/>
    <mergeCell ref="Y300:AA300"/>
    <mergeCell ref="AB300:AD300"/>
    <mergeCell ref="AE300:AG300"/>
    <mergeCell ref="P299:R299"/>
    <mergeCell ref="S299:U299"/>
    <mergeCell ref="V299:X299"/>
    <mergeCell ref="Y299:AA299"/>
    <mergeCell ref="AB299:AD299"/>
    <mergeCell ref="AE299:AG299"/>
    <mergeCell ref="AH300:AJ300"/>
    <mergeCell ref="AK300:AM300"/>
    <mergeCell ref="AH299:AJ299"/>
    <mergeCell ref="AK299:AM299"/>
    <mergeCell ref="C180:D181"/>
    <mergeCell ref="C231:AM231"/>
    <mergeCell ref="C208:D209"/>
    <mergeCell ref="C198:D199"/>
    <mergeCell ref="C200:D201"/>
    <mergeCell ref="AK296:AM296"/>
    <mergeCell ref="J296:L296"/>
    <mergeCell ref="M296:O296"/>
    <mergeCell ref="P296:R296"/>
    <mergeCell ref="S296:U296"/>
    <mergeCell ref="V296:X296"/>
    <mergeCell ref="Y296:AA296"/>
    <mergeCell ref="C297:D299"/>
    <mergeCell ref="E298:E299"/>
    <mergeCell ref="F298:F299"/>
    <mergeCell ref="G298:G299"/>
    <mergeCell ref="H298:H299"/>
    <mergeCell ref="I298:I299"/>
    <mergeCell ref="J299:L299"/>
    <mergeCell ref="M299:O299"/>
    <mergeCell ref="AB296:AD296"/>
    <mergeCell ref="A293:B296"/>
    <mergeCell ref="Y294:AA294"/>
    <mergeCell ref="AB294:AD294"/>
    <mergeCell ref="AE294:AG294"/>
    <mergeCell ref="AH294:AJ294"/>
    <mergeCell ref="AK294:AM294"/>
    <mergeCell ref="E295:E296"/>
    <mergeCell ref="F295:F296"/>
    <mergeCell ref="G295:G296"/>
    <mergeCell ref="H295:H296"/>
    <mergeCell ref="I295:I296"/>
    <mergeCell ref="I293:I294"/>
    <mergeCell ref="J294:L294"/>
    <mergeCell ref="M294:O294"/>
    <mergeCell ref="P294:R294"/>
    <mergeCell ref="S294:U294"/>
    <mergeCell ref="V294:X294"/>
    <mergeCell ref="C293:D296"/>
    <mergeCell ref="E293:E294"/>
    <mergeCell ref="F293:F294"/>
    <mergeCell ref="G293:G294"/>
    <mergeCell ref="H293:H294"/>
    <mergeCell ref="AE296:AG296"/>
    <mergeCell ref="AH296:AJ296"/>
    <mergeCell ref="A289:A290"/>
    <mergeCell ref="B289:B290"/>
    <mergeCell ref="C289:D290"/>
    <mergeCell ref="A291:A292"/>
    <mergeCell ref="B291:B292"/>
    <mergeCell ref="C291:D292"/>
    <mergeCell ref="A259:A260"/>
    <mergeCell ref="B259:B260"/>
    <mergeCell ref="C259:D260"/>
    <mergeCell ref="A285:A286"/>
    <mergeCell ref="B285:B286"/>
    <mergeCell ref="C285:D286"/>
    <mergeCell ref="A287:A288"/>
    <mergeCell ref="B287:B288"/>
    <mergeCell ref="C287:D288"/>
    <mergeCell ref="A265:A266"/>
    <mergeCell ref="B265:B266"/>
    <mergeCell ref="C265:D266"/>
    <mergeCell ref="A267:A268"/>
    <mergeCell ref="B267:B268"/>
    <mergeCell ref="C267:D268"/>
    <mergeCell ref="A269:A270"/>
    <mergeCell ref="B269:B270"/>
    <mergeCell ref="C269:D270"/>
    <mergeCell ref="A251:A252"/>
    <mergeCell ref="B251:B252"/>
    <mergeCell ref="C251:D252"/>
    <mergeCell ref="A253:A254"/>
    <mergeCell ref="B253:B254"/>
    <mergeCell ref="C253:D254"/>
    <mergeCell ref="A255:A256"/>
    <mergeCell ref="B255:B256"/>
    <mergeCell ref="C255:D256"/>
    <mergeCell ref="AB213:AD213"/>
    <mergeCell ref="AE213:AG213"/>
    <mergeCell ref="AH213:AJ213"/>
    <mergeCell ref="AK213:AM213"/>
    <mergeCell ref="E214:E215"/>
    <mergeCell ref="F214:F215"/>
    <mergeCell ref="G214:G215"/>
    <mergeCell ref="H214:H215"/>
    <mergeCell ref="I214:I215"/>
    <mergeCell ref="I212:I213"/>
    <mergeCell ref="J213:L213"/>
    <mergeCell ref="M213:O213"/>
    <mergeCell ref="P213:R213"/>
    <mergeCell ref="S213:U213"/>
    <mergeCell ref="V213:X213"/>
    <mergeCell ref="E212:E213"/>
    <mergeCell ref="F212:F213"/>
    <mergeCell ref="G212:G213"/>
    <mergeCell ref="H212:H213"/>
    <mergeCell ref="AB215:AD215"/>
    <mergeCell ref="AE215:AG215"/>
    <mergeCell ref="AH215:AJ215"/>
    <mergeCell ref="AK215:AM215"/>
    <mergeCell ref="S215:U215"/>
    <mergeCell ref="V215:X215"/>
    <mergeCell ref="Y215:AA215"/>
    <mergeCell ref="A206:A207"/>
    <mergeCell ref="B206:B207"/>
    <mergeCell ref="C206:D207"/>
    <mergeCell ref="A196:A197"/>
    <mergeCell ref="B196:B197"/>
    <mergeCell ref="C196:D197"/>
    <mergeCell ref="Y213:AA213"/>
    <mergeCell ref="A208:A209"/>
    <mergeCell ref="B208:B209"/>
    <mergeCell ref="A198:A199"/>
    <mergeCell ref="B198:B199"/>
    <mergeCell ref="A200:A201"/>
    <mergeCell ref="B200:B201"/>
    <mergeCell ref="A202:A203"/>
    <mergeCell ref="B202:B203"/>
    <mergeCell ref="C202:D203"/>
    <mergeCell ref="A204:A205"/>
    <mergeCell ref="B204:B205"/>
    <mergeCell ref="C204:D205"/>
    <mergeCell ref="A210:A211"/>
    <mergeCell ref="B210:B211"/>
    <mergeCell ref="C210:D211"/>
    <mergeCell ref="A182:A183"/>
    <mergeCell ref="B182:B183"/>
    <mergeCell ref="C182:D183"/>
    <mergeCell ref="A176:A177"/>
    <mergeCell ref="B176:B177"/>
    <mergeCell ref="C176:D177"/>
    <mergeCell ref="A178:A179"/>
    <mergeCell ref="B178:B179"/>
    <mergeCell ref="C178:D179"/>
    <mergeCell ref="A172:A173"/>
    <mergeCell ref="B172:B173"/>
    <mergeCell ref="C172:D173"/>
    <mergeCell ref="A174:A175"/>
    <mergeCell ref="B174:B175"/>
    <mergeCell ref="C174:D175"/>
    <mergeCell ref="A168:A169"/>
    <mergeCell ref="B168:B169"/>
    <mergeCell ref="C168:D169"/>
    <mergeCell ref="A170:A171"/>
    <mergeCell ref="B170:B171"/>
    <mergeCell ref="C170:D171"/>
    <mergeCell ref="A164:A165"/>
    <mergeCell ref="C164:D165"/>
    <mergeCell ref="A166:A167"/>
    <mergeCell ref="B166:B167"/>
    <mergeCell ref="C166:D167"/>
    <mergeCell ref="A160:A161"/>
    <mergeCell ref="B160:B161"/>
    <mergeCell ref="C160:D161"/>
    <mergeCell ref="A162:A163"/>
    <mergeCell ref="B162:B163"/>
    <mergeCell ref="C162:D163"/>
    <mergeCell ref="A148:A149"/>
    <mergeCell ref="B148:B149"/>
    <mergeCell ref="C148:D149"/>
    <mergeCell ref="A150:A151"/>
    <mergeCell ref="B164:B165"/>
    <mergeCell ref="C150:D151"/>
    <mergeCell ref="A144:A145"/>
    <mergeCell ref="B144:B145"/>
    <mergeCell ref="C144:D145"/>
    <mergeCell ref="A146:A147"/>
    <mergeCell ref="B146:B147"/>
    <mergeCell ref="C146:D147"/>
    <mergeCell ref="A156:A157"/>
    <mergeCell ref="B156:B157"/>
    <mergeCell ref="C156:D157"/>
    <mergeCell ref="A158:A159"/>
    <mergeCell ref="B158:B159"/>
    <mergeCell ref="C158:D159"/>
    <mergeCell ref="A152:A153"/>
    <mergeCell ref="B152:B153"/>
    <mergeCell ref="C152:D153"/>
    <mergeCell ref="A154:A155"/>
    <mergeCell ref="B154:B155"/>
    <mergeCell ref="C154:D155"/>
    <mergeCell ref="A140:A141"/>
    <mergeCell ref="B140:B141"/>
    <mergeCell ref="C140:D141"/>
    <mergeCell ref="A142:A143"/>
    <mergeCell ref="B142:B143"/>
    <mergeCell ref="C142:D143"/>
    <mergeCell ref="A136:A137"/>
    <mergeCell ref="C136:D137"/>
    <mergeCell ref="A138:A139"/>
    <mergeCell ref="B138:B139"/>
    <mergeCell ref="C138:D139"/>
    <mergeCell ref="A134:A135"/>
    <mergeCell ref="B134:B135"/>
    <mergeCell ref="C134:D135"/>
    <mergeCell ref="A128:A129"/>
    <mergeCell ref="B128:B129"/>
    <mergeCell ref="C128:D129"/>
    <mergeCell ref="A130:A131"/>
    <mergeCell ref="B130:B131"/>
    <mergeCell ref="C130:D131"/>
    <mergeCell ref="AH126:AJ126"/>
    <mergeCell ref="AK126:AM126"/>
    <mergeCell ref="J126:L126"/>
    <mergeCell ref="M126:O126"/>
    <mergeCell ref="P126:R126"/>
    <mergeCell ref="S126:U126"/>
    <mergeCell ref="V126:X126"/>
    <mergeCell ref="Y126:AA126"/>
    <mergeCell ref="A132:A133"/>
    <mergeCell ref="B132:B133"/>
    <mergeCell ref="C132:D133"/>
    <mergeCell ref="A123:B126"/>
    <mergeCell ref="Y124:AA124"/>
    <mergeCell ref="AB124:AD124"/>
    <mergeCell ref="AE124:AG124"/>
    <mergeCell ref="AH124:AJ124"/>
    <mergeCell ref="AK124:AM124"/>
    <mergeCell ref="E125:E126"/>
    <mergeCell ref="F125:F126"/>
    <mergeCell ref="G125:G126"/>
    <mergeCell ref="H125:H126"/>
    <mergeCell ref="I125:I126"/>
    <mergeCell ref="I123:I124"/>
    <mergeCell ref="J124:L124"/>
    <mergeCell ref="AB126:AD126"/>
    <mergeCell ref="AE126:AG126"/>
    <mergeCell ref="A119:A120"/>
    <mergeCell ref="C119:D120"/>
    <mergeCell ref="A121:A122"/>
    <mergeCell ref="B121:B122"/>
    <mergeCell ref="C121:D122"/>
    <mergeCell ref="A115:A116"/>
    <mergeCell ref="B117:B118"/>
    <mergeCell ref="C115:D116"/>
    <mergeCell ref="A117:A118"/>
    <mergeCell ref="B119:B120"/>
    <mergeCell ref="C117:D118"/>
    <mergeCell ref="M124:O124"/>
    <mergeCell ref="P124:R124"/>
    <mergeCell ref="S124:U124"/>
    <mergeCell ref="V124:X124"/>
    <mergeCell ref="C123:D126"/>
    <mergeCell ref="E123:E124"/>
    <mergeCell ref="F123:F124"/>
    <mergeCell ref="G123:G124"/>
    <mergeCell ref="H123:H124"/>
    <mergeCell ref="A111:A112"/>
    <mergeCell ref="B111:B112"/>
    <mergeCell ref="C111:D112"/>
    <mergeCell ref="A113:A114"/>
    <mergeCell ref="B113:B114"/>
    <mergeCell ref="C113:D114"/>
    <mergeCell ref="B115:B116"/>
    <mergeCell ref="A107:A108"/>
    <mergeCell ref="B107:B108"/>
    <mergeCell ref="C107:D108"/>
    <mergeCell ref="A109:A110"/>
    <mergeCell ref="B109:B110"/>
    <mergeCell ref="C109:D110"/>
    <mergeCell ref="A103:A104"/>
    <mergeCell ref="B103:B104"/>
    <mergeCell ref="C103:D104"/>
    <mergeCell ref="A105:A106"/>
    <mergeCell ref="B105:B106"/>
    <mergeCell ref="C105:D106"/>
    <mergeCell ref="A99:A100"/>
    <mergeCell ref="B99:B100"/>
    <mergeCell ref="C99:D100"/>
    <mergeCell ref="A101:A102"/>
    <mergeCell ref="B101:B102"/>
    <mergeCell ref="C101:D102"/>
    <mergeCell ref="A93:A94"/>
    <mergeCell ref="B93:B94"/>
    <mergeCell ref="C93:D94"/>
    <mergeCell ref="A95:A96"/>
    <mergeCell ref="B95:B96"/>
    <mergeCell ref="C95:D96"/>
    <mergeCell ref="C97:D98"/>
    <mergeCell ref="A97:A98"/>
    <mergeCell ref="B97:B98"/>
    <mergeCell ref="C88:AM88"/>
    <mergeCell ref="A89:A90"/>
    <mergeCell ref="B89:B90"/>
    <mergeCell ref="C89:D90"/>
    <mergeCell ref="A91:A92"/>
    <mergeCell ref="B91:B92"/>
    <mergeCell ref="C91:D92"/>
    <mergeCell ref="S87:U87"/>
    <mergeCell ref="V87:X87"/>
    <mergeCell ref="Y87:AA87"/>
    <mergeCell ref="AB87:AD87"/>
    <mergeCell ref="AE87:AG87"/>
    <mergeCell ref="AH87:AJ87"/>
    <mergeCell ref="A84:B87"/>
    <mergeCell ref="C84:D87"/>
    <mergeCell ref="AH85:AJ85"/>
    <mergeCell ref="AK85:AM85"/>
    <mergeCell ref="E86:E87"/>
    <mergeCell ref="F86:F87"/>
    <mergeCell ref="G86:G87"/>
    <mergeCell ref="H86:H87"/>
    <mergeCell ref="I86:I87"/>
    <mergeCell ref="J87:L87"/>
    <mergeCell ref="M87:O87"/>
    <mergeCell ref="P87:R87"/>
    <mergeCell ref="P85:R85"/>
    <mergeCell ref="S85:U85"/>
    <mergeCell ref="V85:X85"/>
    <mergeCell ref="Y85:AA85"/>
    <mergeCell ref="AB85:AD85"/>
    <mergeCell ref="AE85:AG85"/>
    <mergeCell ref="F84:F85"/>
    <mergeCell ref="G84:G85"/>
    <mergeCell ref="H84:H85"/>
    <mergeCell ref="I84:I85"/>
    <mergeCell ref="J85:L85"/>
    <mergeCell ref="M85:O85"/>
    <mergeCell ref="AK87:AM87"/>
    <mergeCell ref="E84:E85"/>
    <mergeCell ref="A80:A81"/>
    <mergeCell ref="B80:B81"/>
    <mergeCell ref="C80:D81"/>
    <mergeCell ref="A82:A83"/>
    <mergeCell ref="B82:B83"/>
    <mergeCell ref="C82:D83"/>
    <mergeCell ref="C68:D69"/>
    <mergeCell ref="A70:A71"/>
    <mergeCell ref="B70:B71"/>
    <mergeCell ref="C70:D71"/>
    <mergeCell ref="A76:A77"/>
    <mergeCell ref="B76:B77"/>
    <mergeCell ref="C76:D77"/>
    <mergeCell ref="A78:A79"/>
    <mergeCell ref="B78:B79"/>
    <mergeCell ref="C78:D79"/>
    <mergeCell ref="A72:A73"/>
    <mergeCell ref="B72:B73"/>
    <mergeCell ref="C72:D73"/>
    <mergeCell ref="A74:A75"/>
    <mergeCell ref="B74:B75"/>
    <mergeCell ref="C74:D75"/>
    <mergeCell ref="A64:A65"/>
    <mergeCell ref="B64:B65"/>
    <mergeCell ref="C64:D65"/>
    <mergeCell ref="A66:A67"/>
    <mergeCell ref="B66:B67"/>
    <mergeCell ref="C66:D67"/>
    <mergeCell ref="A68:A69"/>
    <mergeCell ref="B68:B69"/>
    <mergeCell ref="A60:A61"/>
    <mergeCell ref="B60:B61"/>
    <mergeCell ref="C60:D61"/>
    <mergeCell ref="A62:A63"/>
    <mergeCell ref="B62:B63"/>
    <mergeCell ref="C62:D63"/>
    <mergeCell ref="A56:A57"/>
    <mergeCell ref="C56:D57"/>
    <mergeCell ref="A58:A59"/>
    <mergeCell ref="B58:B59"/>
    <mergeCell ref="C58:D59"/>
    <mergeCell ref="B56:B57"/>
    <mergeCell ref="AB52:AD52"/>
    <mergeCell ref="AE52:AG52"/>
    <mergeCell ref="AH52:AJ52"/>
    <mergeCell ref="C53:AM53"/>
    <mergeCell ref="A54:A55"/>
    <mergeCell ref="B54:B55"/>
    <mergeCell ref="C54:D55"/>
    <mergeCell ref="J52:L52"/>
    <mergeCell ref="M52:O52"/>
    <mergeCell ref="P52:R52"/>
    <mergeCell ref="S52:U52"/>
    <mergeCell ref="V52:X52"/>
    <mergeCell ref="Y52:AA52"/>
    <mergeCell ref="A49:B52"/>
    <mergeCell ref="C49:D52"/>
    <mergeCell ref="Y50:AA50"/>
    <mergeCell ref="AB50:AD50"/>
    <mergeCell ref="AE50:AG50"/>
    <mergeCell ref="AH50:AJ50"/>
    <mergeCell ref="AK50:AM50"/>
    <mergeCell ref="E51:E52"/>
    <mergeCell ref="F51:F52"/>
    <mergeCell ref="G51:G52"/>
    <mergeCell ref="H51:H52"/>
    <mergeCell ref="AK52:AM52"/>
    <mergeCell ref="A43:A44"/>
    <mergeCell ref="B43:B44"/>
    <mergeCell ref="C43:D44"/>
    <mergeCell ref="A45:A46"/>
    <mergeCell ref="B45:B46"/>
    <mergeCell ref="C45:D46"/>
    <mergeCell ref="M50:O50"/>
    <mergeCell ref="P50:R50"/>
    <mergeCell ref="S50:U50"/>
    <mergeCell ref="V50:X50"/>
    <mergeCell ref="C47:D48"/>
    <mergeCell ref="B47:B48"/>
    <mergeCell ref="A47:A48"/>
    <mergeCell ref="A39:A40"/>
    <mergeCell ref="B39:B40"/>
    <mergeCell ref="C39:D40"/>
    <mergeCell ref="A41:A42"/>
    <mergeCell ref="B41:B42"/>
    <mergeCell ref="C41:D42"/>
    <mergeCell ref="I51:I52"/>
    <mergeCell ref="I49:I50"/>
    <mergeCell ref="J50:L50"/>
    <mergeCell ref="E49:E50"/>
    <mergeCell ref="F49:F50"/>
    <mergeCell ref="G49:G50"/>
    <mergeCell ref="H49:H50"/>
    <mergeCell ref="A35:A36"/>
    <mergeCell ref="B35:B36"/>
    <mergeCell ref="C35:D36"/>
    <mergeCell ref="A37:A38"/>
    <mergeCell ref="B37:B38"/>
    <mergeCell ref="C37:D38"/>
    <mergeCell ref="A29:A30"/>
    <mergeCell ref="B29:B30"/>
    <mergeCell ref="C29:D30"/>
    <mergeCell ref="A33:A34"/>
    <mergeCell ref="B33:B34"/>
    <mergeCell ref="C33:D34"/>
    <mergeCell ref="B31:B32"/>
    <mergeCell ref="A31:A32"/>
    <mergeCell ref="C31:D32"/>
    <mergeCell ref="A25:A26"/>
    <mergeCell ref="B25:B26"/>
    <mergeCell ref="C25:D26"/>
    <mergeCell ref="A27:A28"/>
    <mergeCell ref="B27:B28"/>
    <mergeCell ref="C27:D28"/>
    <mergeCell ref="A21:A22"/>
    <mergeCell ref="B21:B22"/>
    <mergeCell ref="C21:D22"/>
    <mergeCell ref="A23:A24"/>
    <mergeCell ref="B23:B24"/>
    <mergeCell ref="C23:D24"/>
    <mergeCell ref="A17:A18"/>
    <mergeCell ref="B17:B18"/>
    <mergeCell ref="C17:D18"/>
    <mergeCell ref="A19:A20"/>
    <mergeCell ref="B19:B20"/>
    <mergeCell ref="C19:D20"/>
    <mergeCell ref="A13:A14"/>
    <mergeCell ref="B13:B14"/>
    <mergeCell ref="C13:D14"/>
    <mergeCell ref="A15:A16"/>
    <mergeCell ref="B15:B16"/>
    <mergeCell ref="C15:D16"/>
    <mergeCell ref="A11:A12"/>
    <mergeCell ref="B11:B12"/>
    <mergeCell ref="C11:D12"/>
    <mergeCell ref="S7:U8"/>
    <mergeCell ref="V7:X8"/>
    <mergeCell ref="Y7:AA8"/>
    <mergeCell ref="AB7:AD8"/>
    <mergeCell ref="AE7:AG8"/>
    <mergeCell ref="AH7:AJ8"/>
    <mergeCell ref="A6:A9"/>
    <mergeCell ref="B6:B9"/>
    <mergeCell ref="C6:D9"/>
    <mergeCell ref="E6:E9"/>
    <mergeCell ref="F6:F9"/>
    <mergeCell ref="AB6:AG6"/>
    <mergeCell ref="AH6:AM6"/>
    <mergeCell ref="G7:G9"/>
    <mergeCell ref="H7:H9"/>
    <mergeCell ref="I7:I9"/>
    <mergeCell ref="J7:L8"/>
    <mergeCell ref="M7:O8"/>
    <mergeCell ref="P7:R8"/>
    <mergeCell ref="AK7:AM8"/>
    <mergeCell ref="G6:I6"/>
    <mergeCell ref="V6:AA6"/>
    <mergeCell ref="AF1:AM1"/>
    <mergeCell ref="A2:H2"/>
    <mergeCell ref="A4:B4"/>
    <mergeCell ref="X4:AB4"/>
    <mergeCell ref="A5:B5"/>
    <mergeCell ref="P6:U6"/>
    <mergeCell ref="J6:O6"/>
    <mergeCell ref="AE2:AM2"/>
    <mergeCell ref="A257:A258"/>
    <mergeCell ref="B257:B258"/>
    <mergeCell ref="C257:D258"/>
    <mergeCell ref="A261:A262"/>
    <mergeCell ref="B261:B262"/>
    <mergeCell ref="C261:D262"/>
    <mergeCell ref="A263:A264"/>
    <mergeCell ref="B263:B264"/>
    <mergeCell ref="C263:D264"/>
    <mergeCell ref="A271:A272"/>
    <mergeCell ref="B271:B272"/>
    <mergeCell ref="C271:D272"/>
    <mergeCell ref="A283:A284"/>
    <mergeCell ref="B283:B284"/>
    <mergeCell ref="C283:D284"/>
    <mergeCell ref="A273:A274"/>
    <mergeCell ref="B273:B274"/>
    <mergeCell ref="C273:D274"/>
    <mergeCell ref="A275:A276"/>
    <mergeCell ref="B275:B276"/>
    <mergeCell ref="C275:D276"/>
    <mergeCell ref="A277:A278"/>
    <mergeCell ref="B277:B278"/>
    <mergeCell ref="C277:D278"/>
    <mergeCell ref="A279:A280"/>
    <mergeCell ref="B279:B280"/>
    <mergeCell ref="C279:D280"/>
    <mergeCell ref="A281:A282"/>
    <mergeCell ref="B281:B282"/>
    <mergeCell ref="C281:D282"/>
  </mergeCells>
  <printOptions horizontalCentered="1"/>
  <pageMargins left="0" right="0" top="0" bottom="0" header="0.31496062992125984" footer="0"/>
  <pageSetup paperSize="9" scale="30" fitToWidth="0" fitToHeight="0" orientation="portrait" r:id="rId1"/>
  <rowBreaks count="1" manualBreakCount="1">
    <brk id="181" max="3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F5DD394169350409F0A3043661BD710" ma:contentTypeVersion="15" ma:contentTypeDescription="Utwórz nowy dokument." ma:contentTypeScope="" ma:versionID="96d7c1abb4c62e15aaf1afb4b26f444e">
  <xsd:schema xmlns:xsd="http://www.w3.org/2001/XMLSchema" xmlns:xs="http://www.w3.org/2001/XMLSchema" xmlns:p="http://schemas.microsoft.com/office/2006/metadata/properties" xmlns:ns3="4f86e4f5-6c02-4deb-aadf-ec4c485a9e29" xmlns:ns4="1a5e4e4a-b2b1-43ef-9e32-af9b735011f9" targetNamespace="http://schemas.microsoft.com/office/2006/metadata/properties" ma:root="true" ma:fieldsID="f3754c0734000e410392e22cf83e21b4" ns3:_="" ns4:_="">
    <xsd:import namespace="4f86e4f5-6c02-4deb-aadf-ec4c485a9e29"/>
    <xsd:import namespace="1a5e4e4a-b2b1-43ef-9e32-af9b735011f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Location" minOccurs="0"/>
                <xsd:element ref="ns4:MediaLengthInSecond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86e4f5-6c02-4deb-aadf-ec4c485a9e2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5e4e4a-b2b1-43ef-9e32-af9b735011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a5e4e4a-b2b1-43ef-9e32-af9b735011f9" xsi:nil="true"/>
  </documentManagement>
</p:properties>
</file>

<file path=customXml/itemProps1.xml><?xml version="1.0" encoding="utf-8"?>
<ds:datastoreItem xmlns:ds="http://schemas.openxmlformats.org/officeDocument/2006/customXml" ds:itemID="{6389C25B-FD5A-4CE7-BE05-6A1BD92DCF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767CB60-D787-4F49-9800-CE0B10B6AA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86e4f5-6c02-4deb-aadf-ec4c485a9e29"/>
    <ds:schemaRef ds:uri="1a5e4e4a-b2b1-43ef-9e32-af9b735011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A54A665-8B63-41C6-9BCB-B2CC156FF224}">
  <ds:schemaRefs>
    <ds:schemaRef ds:uri="http://purl.org/dc/elements/1.1/"/>
    <ds:schemaRef ds:uri="http://purl.org/dc/terms/"/>
    <ds:schemaRef ds:uri="http://schemas.microsoft.com/office/2006/metadata/properties"/>
    <ds:schemaRef ds:uri="4f86e4f5-6c02-4deb-aadf-ec4c485a9e29"/>
    <ds:schemaRef ds:uri="http://schemas.microsoft.com/office/2006/documentManagement/types"/>
    <ds:schemaRef ds:uri="http://schemas.microsoft.com/office/infopath/2007/PartnerControls"/>
    <ds:schemaRef ds:uri="1a5e4e4a-b2b1-43ef-9e32-af9b735011f9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I rok JEDNOLITE ST</vt:lpstr>
      <vt:lpstr>'I rok JEDNOLITE ST'!Obszar_wydruku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B_Całka</dc:creator>
  <cp:lastModifiedBy>rektorat</cp:lastModifiedBy>
  <cp:lastPrinted>2023-01-25T11:28:27Z</cp:lastPrinted>
  <dcterms:created xsi:type="dcterms:W3CDTF">2020-01-30T10:52:11Z</dcterms:created>
  <dcterms:modified xsi:type="dcterms:W3CDTF">2023-05-23T11:49:03Z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0x0101000F5DD394169350409F0A3043661BD710</vt:lpwstr>
  </property>
</Properties>
</file>